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MATRIZ" sheetId="1" r:id="rId1"/>
    <sheet name="ESTADO DE OPERACIÓN" sheetId="2" r:id="rId2"/>
    <sheet name="CRITERIOS-CALIFICACIÓN" sheetId="3" r:id="rId3"/>
  </sheets>
  <definedNames>
    <definedName name="_xlfn.IFS" hidden="1">#NAME?</definedName>
  </definedNames>
  <calcPr fullCalcOnLoad="1"/>
</workbook>
</file>

<file path=xl/sharedStrings.xml><?xml version="1.0" encoding="utf-8"?>
<sst xmlns="http://schemas.openxmlformats.org/spreadsheetml/2006/main" count="269" uniqueCount="209">
  <si>
    <r>
      <rPr>
        <b/>
        <sz val="9"/>
        <rFont val="Arial"/>
        <family val="2"/>
      </rPr>
      <t>IMPACTO AMBIENTAL</t>
    </r>
  </si>
  <si>
    <r>
      <rPr>
        <b/>
        <sz val="9"/>
        <rFont val="Arial"/>
        <family val="2"/>
      </rPr>
      <t>LEGAL</t>
    </r>
  </si>
  <si>
    <r>
      <rPr>
        <b/>
        <sz val="9"/>
        <rFont val="Arial"/>
        <family val="2"/>
      </rPr>
      <t>PARTES INTERESADAS - DIRECTRICES CORPORATIVAS</t>
    </r>
  </si>
  <si>
    <r>
      <rPr>
        <b/>
        <sz val="9"/>
        <rFont val="Arial"/>
        <family val="2"/>
      </rPr>
      <t>SIGNIFICANCIA TOTAL DEL ASPECTO</t>
    </r>
  </si>
  <si>
    <r>
      <rPr>
        <b/>
        <sz val="9"/>
        <rFont val="Arial"/>
        <family val="2"/>
      </rPr>
      <t>Existencia</t>
    </r>
  </si>
  <si>
    <r>
      <rPr>
        <b/>
        <sz val="9"/>
        <rFont val="Arial"/>
        <family val="2"/>
      </rPr>
      <t>Cumplimiento</t>
    </r>
  </si>
  <si>
    <r>
      <rPr>
        <b/>
        <sz val="9"/>
        <rFont val="Arial"/>
        <family val="2"/>
      </rPr>
      <t>Frecuencia</t>
    </r>
  </si>
  <si>
    <r>
      <rPr>
        <b/>
        <sz val="9"/>
        <rFont val="Arial"/>
        <family val="2"/>
      </rPr>
      <t>Severidad</t>
    </r>
  </si>
  <si>
    <r>
      <rPr>
        <b/>
        <sz val="9"/>
        <rFont val="Arial"/>
        <family val="2"/>
      </rPr>
      <t>Alcance</t>
    </r>
  </si>
  <si>
    <r>
      <rPr>
        <b/>
        <sz val="9"/>
        <rFont val="Arial"/>
        <family val="2"/>
      </rPr>
      <t>Exigencia / Acuerdo</t>
    </r>
  </si>
  <si>
    <r>
      <rPr>
        <b/>
        <sz val="9"/>
        <rFont val="Arial"/>
        <family val="2"/>
      </rPr>
      <t>Gestión</t>
    </r>
  </si>
  <si>
    <r>
      <rPr>
        <b/>
        <u val="single"/>
        <sz val="9"/>
        <rFont val="Arial"/>
        <family val="2"/>
      </rPr>
      <t>PRIORIDAD O</t>
    </r>
    <r>
      <rPr>
        <b/>
        <sz val="9"/>
        <rFont val="Arial"/>
        <family val="2"/>
      </rPr>
      <t xml:space="preserve"> </t>
    </r>
    <r>
      <rPr>
        <b/>
        <u val="single"/>
        <sz val="9"/>
        <rFont val="Arial"/>
        <family val="2"/>
      </rPr>
      <t>NIVEL DE </t>
    </r>
    <r>
      <rPr>
        <b/>
        <sz val="9"/>
        <rFont val="Arial"/>
        <family val="2"/>
      </rPr>
      <t xml:space="preserve"> </t>
    </r>
    <r>
      <rPr>
        <b/>
        <u val="single"/>
        <sz val="9"/>
        <rFont val="Arial"/>
        <family val="2"/>
      </rPr>
      <t>IMPACTO</t>
    </r>
  </si>
  <si>
    <t>No Aplica</t>
  </si>
  <si>
    <t>DESCRIPCIÓN</t>
  </si>
  <si>
    <t>No aplica</t>
  </si>
  <si>
    <t>ETAPA DEL CICLO DE VIDA</t>
  </si>
  <si>
    <t>ASPECTO AMBIENTAL</t>
  </si>
  <si>
    <t>IMPACTO AMBIENTAL</t>
  </si>
  <si>
    <t>PROCESO</t>
  </si>
  <si>
    <t>ACTIVIDAD</t>
  </si>
  <si>
    <t>Cuando la actividad es desarrollada de manera poco frecuente.</t>
  </si>
  <si>
    <t>Cuando la actividad es desarrollada recurrente o frecuentemente.</t>
  </si>
  <si>
    <t>Cuando la actividad ocurre de manera impredecible.</t>
  </si>
  <si>
    <t>ESTADO DE OPERACIÓN</t>
  </si>
  <si>
    <t>Anormal</t>
  </si>
  <si>
    <t>Normal</t>
  </si>
  <si>
    <t>Emergencia</t>
  </si>
  <si>
    <t>LEGISLACIÓN APLICABLE</t>
  </si>
  <si>
    <t>PONDERACIÓN</t>
  </si>
  <si>
    <t>CRITERIO</t>
  </si>
  <si>
    <t>LEGAL</t>
  </si>
  <si>
    <t>EXISTENCIA</t>
  </si>
  <si>
    <t>CUMPLIMIENTO</t>
  </si>
  <si>
    <t>Existencia de requisitos legales relacionados con el aspecto ambiental.</t>
  </si>
  <si>
    <t>Nivel de cumplimiento de los requisitos legales
relacionados con el aspecto ambiental.</t>
  </si>
  <si>
    <t>FRECUENCIA</t>
  </si>
  <si>
    <t>SEVERIDAD</t>
  </si>
  <si>
    <t>ALCANCE</t>
  </si>
  <si>
    <t>Se refiere al número de ocasiones en que se
está presentando el impacto en su interacción
con el medio ambiente.</t>
  </si>
  <si>
    <t>Describe el tipo de cambio sobre el recurso
natural o atributo ambiental, generado por el
impacto ambiental.</t>
  </si>
  <si>
    <t>Se refiere al área de influencia que pudiese
verse afectada por el impacto ambiental
generado.</t>
  </si>
  <si>
    <t>PARTES INTERESADAS - DIRECTRICES CORPORATIVAS</t>
  </si>
  <si>
    <t>Evalúa si hay algún tipo de acuerdo establecido
con las partes interesadas relevantes:
Comunidad, Usuarios, Empleados y
Corporación.</t>
  </si>
  <si>
    <t>Evalúa la gestión realizada por la Dirección
Ambiental Regional respecto a la exigencia o el
acuerdo establecido.</t>
  </si>
  <si>
    <t>EXIGENCIA/ACUERDO</t>
  </si>
  <si>
    <t>GESTIÓN</t>
  </si>
  <si>
    <t>Existe legislación aplicable al aspecto ambiental</t>
  </si>
  <si>
    <t>No existe legislación aplicable al aspecto ambiental</t>
  </si>
  <si>
    <t>No cumple con la legislación aplicable</t>
  </si>
  <si>
    <t>Cumple parcialmente con la legislación aplicable</t>
  </si>
  <si>
    <t>Cumple con la legislación aplicable</t>
  </si>
  <si>
    <t>TOTAL CRITERIO LEGAL</t>
  </si>
  <si>
    <t>Calificación dada a Existencia x calificación dada a Cumplimiento</t>
  </si>
  <si>
    <t>CALIFICACIÓN</t>
  </si>
  <si>
    <t>El impacto ambiental se presenta con una frecuencia:
Semanal / Diario</t>
  </si>
  <si>
    <t>El impacto ambiental se presenta con una frecuencia:
Trimestral / Bimensual / Mensual</t>
  </si>
  <si>
    <t>El impacto ambiental se presenta con una frecuencia:
Anual / Semestral</t>
  </si>
  <si>
    <t>Cambio en el recurso natural SIN control operacional asociado o
con alta implicación ambiental</t>
  </si>
  <si>
    <t>Cambio en el recurso natural CON control operacional asociado o
de moderada implicación ambiental</t>
  </si>
  <si>
    <t>Cambio leve o de baja implicación ambiental</t>
  </si>
  <si>
    <t>El impacto es EXTENSO, tiene efecto fuera de los límites de la
sede administrativa de la Dirección Ambiental Regional</t>
  </si>
  <si>
    <t>El impacto es LOCAL, no rebasa los límites del área de la sede
administrativa de la Dirección Ambiental Regional</t>
  </si>
  <si>
    <t>El impacto es PUNTUAL, se manifiesta en un espacio reducido
dentro de los límites de la sede administrativa de la Dirección
Ambiental Regional</t>
  </si>
  <si>
    <t>TOTAL CRITERIO IMPACTO AMBIENTAL</t>
  </si>
  <si>
    <t>Si se presenta una o más de las siguientes condiciones:
- Existe una directriz corporativa específica
- Existe o existió acción legal contra la Dirección Ambiental
Regional
- Existe reclamo de los usuarios (insatisfacción justificada)
- Existe reclamo de la comunidad (insatisfacción
justificada)
- Existe reclamo de los empleados (insatisfacción
justificada)</t>
  </si>
  <si>
    <t>Si se presenta alguna de las situaciones expuestas anteriormente pero sin implicaciones legales.</t>
  </si>
  <si>
    <t>No existe Acuerdo o Reclamo relacionado con el aspecto ambiental o, 
No existe directriz corporativa relacionada con el aspecto ambiental</t>
  </si>
  <si>
    <t>Existe gestión respecto a la exigencia de partes interesadas pero  no es satisfactoria o no se ha cumplido el acuerdo o,
Se debe mejorar el desempeño de acuerdo a la directriz corporativa</t>
  </si>
  <si>
    <t>La gestión respecto a la exigencia de partes interesadas es satisfactoria pero no se ha eliminado la causa de la insatisfacción
o el acuerdo sigue vigente o,
La gestión es satisfactoria pero se mantiene la directriz corporativa</t>
  </si>
  <si>
    <t>TOTAL CRITERIO PARTES INTERESADAS - DIRECTRICES CORPORATIVAS</t>
  </si>
  <si>
    <t>Calificación dada a Exigencia / Acuerdo x calificación dada a Gestión</t>
  </si>
  <si>
    <t>(Calificación dada a Frecuencia x 3,5) + (Calificación dada a Severidad x 3,5) +
(Calificación dada a Alcance x 3)</t>
  </si>
  <si>
    <t xml:space="preserve">TOTAL </t>
  </si>
  <si>
    <t>DATOS DE LA ACTIVIDAD</t>
  </si>
  <si>
    <t>ESTADO DE LA OPERACIÓN</t>
  </si>
  <si>
    <t>IDENTIFICACIÓN DE ASPECTOS E IMPACTOS AMBIENTALES</t>
  </si>
  <si>
    <t>VALORACIÓN DE LOS ASPECTOS AMBIENTALES IDENTIFICADOS</t>
  </si>
  <si>
    <t>CONTROL OPERACIONAL</t>
  </si>
  <si>
    <t xml:space="preserve">Responsable </t>
  </si>
  <si>
    <t>Funcionamiento de los equipos eléctricos y cómputo, impresoras, fotocopiadora, aires acondicionados e iluminación de los diferentes puestos de trabajo.</t>
  </si>
  <si>
    <t>Uso de los equipos eléctricos y cómputo, impresoras, fotocopiadora, aires acondicionados e iluminación de los diferentes puestos de trabajo.</t>
  </si>
  <si>
    <t>Actividades diarias de oficina</t>
  </si>
  <si>
    <t>Consumo de energía eléctrica</t>
  </si>
  <si>
    <t>Tratamiento de los equipos eléctricos y cómputo, impresoras, fotocopiadora, aires acondicionados e iluminación de los diferentes puestos de trabajo, averiados u obsoletos.</t>
  </si>
  <si>
    <t>Generación de residuos de equipos periféricos, de gases refrigerantes y luminarias</t>
  </si>
  <si>
    <t>Contaminación del suelo Contaminación visual Contaminación del recurso hídrico Contaminación del aire</t>
  </si>
  <si>
    <t>Uso de papel en la elaboración / impresión de documentos, informes, comunicaciones internas y externas en medio físico.</t>
  </si>
  <si>
    <t xml:space="preserve">Director Territorial
Técnico Administrativo </t>
  </si>
  <si>
    <t>Mantenimiento de los equipos eléctricos y cómputo, impresoras, fotocopiadoras, aires acondicionados e iluminación de los diferentes puestos de trabajo.</t>
  </si>
  <si>
    <t xml:space="preserve">
Elaboración / impresión de documentos, informes, comunicaciones internas y externas en medio físico.</t>
  </si>
  <si>
    <t>Gestión de Recursos Físicos</t>
  </si>
  <si>
    <t>Actividades de mantenimiento locativo</t>
  </si>
  <si>
    <t>Contaminación del suelo Presión sobre el relleno sanitario Contaminación visual</t>
  </si>
  <si>
    <t xml:space="preserve">Mantenimiento correctivo y preventivo de equipos periféricos, fotocopiadoras, luminarias y aires acondicionados, </t>
  </si>
  <si>
    <t>Mantenimiento correctivo y preventivo locativo de la sede administrativa DAR Centro Norte.</t>
  </si>
  <si>
    <t>Tratamiento de los residuos sólidos generados en las actividades de  mantenimiento locativo</t>
  </si>
  <si>
    <t>Limpieza del espacio</t>
  </si>
  <si>
    <t>Generación de residuos sólidos por barrido</t>
  </si>
  <si>
    <t>Atención de emergencias</t>
  </si>
  <si>
    <t>Uso de extintores.</t>
  </si>
  <si>
    <t>Generación de emisiones atmosféricas
por la extinción de fuego generado al interior del espacio
físico</t>
  </si>
  <si>
    <t>Contaminación atmosférica y agotamiento de la capa de ozono</t>
  </si>
  <si>
    <t>Tratamiento de las actividades relacionadas con  la atención de emergencias</t>
  </si>
  <si>
    <t>Mantenimiento de equipos.</t>
  </si>
  <si>
    <t>Tratamiento de las  actividades diarias del centro de computo</t>
  </si>
  <si>
    <t>Actividades diarias del centro de computo</t>
  </si>
  <si>
    <t>Director Territorial
Técnico Administrativo</t>
  </si>
  <si>
    <t>Generación de residuos no aprovechables
como papel higiénico, seda dental, toallas higiénicas y
tampones</t>
  </si>
  <si>
    <t>Consumo de agua</t>
  </si>
  <si>
    <t>Ley 373 de 1997, art. 17
Decreto 3102 de 1997, art. 2,6, 8 y 11
Decreto 4742 del 2005, Circular Interna 0015 del 9 de marzo de 2016
( Plan de ahorro de energía eléctrica y agua), Decreto 1575 de 2007, art 4 y 10</t>
  </si>
  <si>
    <t>Contaminación del suelo, agua y aire
Presión sobre el relleno sanitario Contaminación visual</t>
  </si>
  <si>
    <t>Mantenimiento en áreas locativas</t>
  </si>
  <si>
    <t>Poda de  plantas ornamentales  del jardín y corte de prado.</t>
  </si>
  <si>
    <t>Generación y acumulación de residuos orgánicos como material vegetal</t>
  </si>
  <si>
    <t>Acopio interno, retiro y disposición final adecuada con el operador del servicio de ASEO, VEOLIA.</t>
  </si>
  <si>
    <t>Generación de residuos peligrosos
como agroquímicos (plaguicidas, herbicidas, abonos, etc.) y los envases de
los productos utilizados.</t>
  </si>
  <si>
    <t>Decreto 1443 de 2004, art.2,14,19
Decreto 4741 de 2005, art. 5,
9,10,11,12,13,19,20,22,32</t>
  </si>
  <si>
    <t>Director Territorial
Técnico Administrativo.</t>
  </si>
  <si>
    <t>Tratamiento de las actividades de  control de arvenses y plagas, corte del prado</t>
  </si>
  <si>
    <t>Tratamiento de las actividades de   corte del prado</t>
  </si>
  <si>
    <t>Corte del prado</t>
  </si>
  <si>
    <t>Contaminación atmosférica</t>
  </si>
  <si>
    <t>Resolución 0627 de 2006, art. 9, Decreto 1076 de 2015, Título 5, capítulo 1, Sección 2, Artículos 2.2.5.1.2.12 y 2.2.5.1.2.13</t>
  </si>
  <si>
    <t>Tratamiento de las actividades de   mantenimiento zonas verdes</t>
  </si>
  <si>
    <t>Riego de zonas verdes</t>
  </si>
  <si>
    <t>Ley 373 de 1997, art. 17
Decreto 3102 de 1997, art. 2,6
Decreto 155 del 2004, art. 4
Decreto 4742 del 2005, Circular Interna 0015 del 9 de marzo de 2016
( Plan de ahorro de energía eléctrica y agua), Decreto 1575 de 2007, art 4 y 10</t>
  </si>
  <si>
    <t>Uso de energía en el funcionamiento de la motobomba para riego de zonas verdes</t>
  </si>
  <si>
    <t>Mantenimiento de zonas verdes</t>
  </si>
  <si>
    <t>Presión sobre el recurso hídrico</t>
  </si>
  <si>
    <t>Adecuaciones o reparaciones en la sede</t>
  </si>
  <si>
    <t>Generación de residuos sólidos como divisiones de oficina, archivadores, vidrio,  envases y residuos de solventes, pegamento, pintura, escombros, entre otros</t>
  </si>
  <si>
    <t>Parque Automotor</t>
  </si>
  <si>
    <t>Movilización y estacionamiento del parque automotor</t>
  </si>
  <si>
    <t>Tratamiento de los efectos generados con la movilización y parqueo del parque automotor</t>
  </si>
  <si>
    <t>Generación de gases
por combustión de vehículos</t>
  </si>
  <si>
    <t>Resolución 910 de 2008, art.
5,6,7,11,12,13,19</t>
  </si>
  <si>
    <t>Tratamiento de los efectos generados en las actividades de zonas comunes</t>
  </si>
  <si>
    <t>Capacitación sobre uso eficiente y ahorro de energía.</t>
  </si>
  <si>
    <t>Actividades de zonas comunes</t>
  </si>
  <si>
    <t xml:space="preserve">Director Territorial
Profesional Especializado Proceso de Atención al Ciudadano  
Profesional Especializado Jurídico Proceso Gestión Ambiental en el Territorio
Coordinadores UGCs </t>
  </si>
  <si>
    <t>Decreto 2981 de 2013, art.
1,17,18,19, Resolución 541 de 1994. art. 7, Resolución 0472 de 2017 art. 15 y 20,  Directiva Presidencial No. 04 de 2012. Decreto 465 del 23 de marzo de 2020. Resolución 2184 del 30 de junio de 2019.</t>
  </si>
  <si>
    <t xml:space="preserve">Decreto 2981 de 2013, art.
1,17,18,19., Circular Interna 033 de 2018
(Residuos de construcción y demolición)
(Toda),Resolución 541 de 1994, art 7, Resolución 0472 de 2017, art. 15 y 20: Decreto 4741 de 2005, art. 5,
9,10,11,12,13,19,20,22,32;Resolución 541 de 1994, art. 7
Resolución 0472 de 2017, art.
15,20, Circular Interna 033 de 2018
(Residuos de construcción y demolición), toda.
Resolución 2184 del 30 de junio de 2019.
</t>
  </si>
  <si>
    <t>Decreto 2981 de 2013, art.
1,17,18,19.Resolución 541 de 1994, art 7.
Resolución 2184 del 30 de junio de 2019.</t>
  </si>
  <si>
    <t>Decreto 2981 de 2013, art.
1,17,18,19. Resolución 541 de 1994, Artículo 7, Resolución 0472 de 2017, Art. 15 y 20.
Resolución 2184 del 30 de junio de 2019.</t>
  </si>
  <si>
    <t>Decreto 2981 de 2013, art.
1,17,18,19, Resolución 541 de 1994, art. 7
Resolución 2184 del 30 de junio de 2019.</t>
  </si>
  <si>
    <t>FORMATO: MATRIZ DE ASPECTOS E IMPACTOS AMBIENTALES.</t>
  </si>
  <si>
    <t>Presión sobre el recurso hídrico y agotamiento de la oferta</t>
  </si>
  <si>
    <t xml:space="preserve">Ley 697 de 2001, art. 8
Decreto 3683 de 2003, art. 21
Decreto 895 de 2008, art. 4
Decreto 3450 de 2008, art.
1,2,4, Circular Interna 0015 del 9 de marzo de 2016
( Plan de ahorro de energía eléctrica y agua) (Toda), Ley 697 de 2001, Decreto 3683 de 2003,Decreto 895 de 2008, Decreto 3450 de 2008 
</t>
  </si>
  <si>
    <r>
      <t xml:space="preserve">Decreto 4741 de 2005, art. 5,
9,10,11,12,13, 19, 20,32, Decreto 1076 de 2015, Titulo 6 Capítulo 1 Sección 2, artículos 2.2.6.1.2.1., 2.2.6.1.3.1, 2.2.6.1.3.2 y 2.2.6.1.3.6
Decreto 1496 de 2018
(etiquetado de productos químicos) art 16 y 17. </t>
    </r>
    <r>
      <rPr>
        <b/>
        <u val="single"/>
        <sz val="9"/>
        <rFont val="Arial"/>
        <family val="2"/>
      </rPr>
      <t xml:space="preserve">
</t>
    </r>
    <r>
      <rPr>
        <sz val="9"/>
        <rFont val="Arial"/>
        <family val="2"/>
      </rPr>
      <t xml:space="preserve">
</t>
    </r>
  </si>
  <si>
    <t xml:space="preserve">Alteración y disminución  de la flora Alteración paisajística Contaminación del suelo
Presión sobre el relleno sanitario Contaminación visual 
</t>
  </si>
  <si>
    <t>Contaminación del suelo y visual.</t>
  </si>
  <si>
    <t>Verificación de la realización de actividades de barrido en seco y utilización de recipientes para depositar conforme al código de colores, la recolección del barrido, para presentar al operador encargado de la ruta de recolección de los residuos.</t>
  </si>
  <si>
    <t>Revisión fecha de vencimiento del extintor.</t>
  </si>
  <si>
    <t>Gestión de Tecnologías de la Información</t>
  </si>
  <si>
    <t>Generación de residuos peligrosos
como RAEE (Tóner, cartuchos de impresoras, partes de computadores, cables, capacitores, etc.), solventes, pegantes , trapos para limpieza.</t>
  </si>
  <si>
    <r>
      <t xml:space="preserve">Decreto 4741 de 2005, art. 5,
9,10,11,12,13,19,20,22,32
</t>
    </r>
    <r>
      <rPr>
        <sz val="9"/>
        <color indexed="8"/>
        <rFont val="Arial"/>
        <family val="2"/>
      </rPr>
      <t xml:space="preserve"> Ley 1672 de 2013
(aparatos eléctricos y electrónicos), Artículo 6 numeral 4</t>
    </r>
  </si>
  <si>
    <t>Contaminación del suelo, visual y aire</t>
  </si>
  <si>
    <t>Reintegro al Almacén General para realizar el trámite de baja correspondiente. y se conservan los certificados o manifiestos de disposición final realizado por el gestor externo.</t>
  </si>
  <si>
    <t>Presión sobre el recurso hídrico y agotamiento de su oferta.</t>
  </si>
  <si>
    <t>Contaminación visual y proliferación de vectores</t>
  </si>
  <si>
    <t>Disposición final con gestor autorizado (Operador de servicios generales).</t>
  </si>
  <si>
    <t>Generación de emisiones de ruido por uso de la guadaña</t>
  </si>
  <si>
    <t>Contaminación atmosférica (Auditiva)</t>
  </si>
  <si>
    <t>Consumo de agua concesionada
por aspersores móviles y fijos.</t>
  </si>
  <si>
    <t>Presión sobre el recurso hídrico y agotamiento de la oferta.</t>
  </si>
  <si>
    <r>
      <t>Ley 697 de 2001, art. 8
Decreto 3683 de 2003, art. 21
Decreto 895 de 2008, art. 4</t>
    </r>
    <r>
      <rPr>
        <sz val="9"/>
        <color indexed="8"/>
        <rFont val="Arial"/>
        <family val="2"/>
      </rPr>
      <t xml:space="preserve">
Decreto 3450 de 2008, art.
1,2,4, Circular Interna 0015 del 9 de marzo de 2016
( Plan de ahorro de energía eléctrica y agua) (Toda), Ley 697 de 2001, Decreto 3683 de 2003,Decreto 895 de 2008,  Decreto 3450 de 2008 </t>
    </r>
  </si>
  <si>
    <t xml:space="preserve">Director Territorial
Técnico Administrativo
</t>
  </si>
  <si>
    <t>Iluminación y bombeo de agua potable para abastecimiento de la sede.</t>
  </si>
  <si>
    <t>FECHA DE APLICACIÓN: 
2023/10/10</t>
  </si>
  <si>
    <t>ELABORADO POR: 
Equipo de Trabajo Dar Centro Norte</t>
  </si>
  <si>
    <t>CÓDIGO: 
MA.0540.01</t>
  </si>
  <si>
    <t>REVISADO POR: 
Profesional Especializado Dar Centro Norte</t>
  </si>
  <si>
    <t>Equipo de Trabajo DAR Centro Norte</t>
  </si>
  <si>
    <t>MA.0540.01</t>
  </si>
  <si>
    <t>Profesional Especializado DAR Centro Norte</t>
  </si>
  <si>
    <t>Atención al Ciudadano
Gestión Ambiental en el Territorio</t>
  </si>
  <si>
    <t>Uso de bombillas ahorradoras, interruptores de encendido/apagado en línea y señalización informativa sobre ahorro. Implementación de estrategias de sensibilización a los funcionarios.
Capacitación y divulgación de buenas prácticas para el ahorro de la energía. Se realiza capacitación a todos los funcionarios (Planta y contratistas)de la DAR CENTRO NORTE, con facilitador externo y/o interno, con el fin de fortalecer las buenas practicas sobre hábitos de consumo, separación y clasificación en la fuente..</t>
  </si>
  <si>
    <t xml:space="preserve">Generación de residuos: aprovechables (papel, cartón) y  no aprovechables
(legajadores, carpetas con guías verticales, clips, porta guías, ganchos cosedoras, entre otros productos)
</t>
  </si>
  <si>
    <r>
      <t xml:space="preserve">Se hace separación  y clasificación en  la fuente  para el aprovechamiento de los residuos de papel y cartón, para luego ser entregados a una empresa de reciclaje.  Además,  se utiliza papel  reciclado  para  la  elaboración  de algunos documentos, control entrega de resmas.
</t>
    </r>
    <r>
      <rPr>
        <sz val="9"/>
        <rFont val="Arial"/>
        <family val="2"/>
      </rPr>
      <t>Capacitación a los servidores públicos (Planta y contratistas) de la DAR CENTRO NORTE, sobre la importancia y la responsabilidad en el uso racional del papel de manera amplia y la importancia del manejo de los medios digitales.</t>
    </r>
  </si>
  <si>
    <t>Contaminación del suelo ;contaminación del recursos hídrico, presión sobre el relleno sanitario; Contaminación visual</t>
  </si>
  <si>
    <t>Tratamiento  de residuos sólidos generados con el  uso de baterías sanitarias y lavamanos</t>
  </si>
  <si>
    <t>Uso de baterías sanitarias y lavamanos.</t>
  </si>
  <si>
    <t>Se hace separación utilizando los cuatro puntos ecológicos dispuestos en la sede</t>
  </si>
  <si>
    <t>Uso de baterías sanitarias, lavamanos y zonas comunes.</t>
  </si>
  <si>
    <t>Temporizador y uso de accesorios para la regulación del agua con temporizador en los lavamanos, Implementación de estrategias de sensibilización a los funcionarios.
Capacitación y divulgación de buenas prácticas para el ahorro de el agua</t>
  </si>
  <si>
    <t>Tratamiento de las actividades de  mantenimiento en áreas locativas</t>
  </si>
  <si>
    <t>Control de arvenses y plagas</t>
  </si>
  <si>
    <t xml:space="preserve">Cerramiento de la ventanas en horas de operación de la guadaña. </t>
  </si>
  <si>
    <t xml:space="preserve">
PUEAA
Bitácora consumo de caudales para riego zonas verdes</t>
  </si>
  <si>
    <t>Consumo de energía por funcionamiento de la
motobomba</t>
  </si>
  <si>
    <t xml:space="preserve">Diligenciamiento de la bitácora de uso del agua de la concesión otorgada por la ANLA,  para riego de zonas verdes.
</t>
  </si>
  <si>
    <t>Certificado técnico ambiental de emisiones</t>
  </si>
  <si>
    <t>Consumo de energía en iluminación de  zonas
verdes, caseta y pasillos</t>
  </si>
  <si>
    <t xml:space="preserve">Directora Territorial
Técnico Administrativo
Profesional Especializado en Trabajo Social
Profesional Especializado en Comunicación Social 
</t>
  </si>
  <si>
    <t>Mantenimiento del prado</t>
  </si>
  <si>
    <t>Reparaciones y mantenimiento de vehículos.</t>
  </si>
  <si>
    <t>Decreto 4741 de 2005, art. 5,
9,10,11,12,13,19,20,22,32
Resolución 0372 de 2009, art.
5,10
Resolución 1457 de 2010, art.
14, Resolución 1297 de 2010 (Residuos de pilas y/o acumuladores), art.6 numeral 4</t>
  </si>
  <si>
    <t>Contaminación de fuentes hídricas superficiales y subterráneas</t>
  </si>
  <si>
    <t>Tratamiento de los efectos generados con la reparación y mantenimiento del parque automotor</t>
  </si>
  <si>
    <t>Gestión de Recursos Físicos, Atención al Ciudadano y Gestión Ambiental en el Territorio</t>
  </si>
  <si>
    <t>Atención situaciones potenciales de emergencia.</t>
  </si>
  <si>
    <t xml:space="preserve">Generación de residuos peligrosos
como aceites, baterías, filtros, </t>
  </si>
  <si>
    <t>Derrame de productos químicos (Prioductos de aseo).</t>
  </si>
  <si>
    <t xml:space="preserve">Directora Territorial. Técnico Administrativo. Equipo de apoyo SGA Brigadistas
</t>
  </si>
  <si>
    <t xml:space="preserve"> Decreto 1076 de 2015, Título 3,
Capítulo 3,
Sección 4,
Artículos
2.2.3.3.4.13
</t>
  </si>
  <si>
    <t>1.Incluir en los estudios previos, el requerimiento de los certificados de disposición final de residuos generados por el parque automotor indicando tipo, cantidad y fecha, por parte del gestor autorizado, relacionado con el manejo y disposición adecuada de los residuos peligrosos generados (Aceites, filtros y baterías usadas).                                                                                                                             2. Validar en las actas de entrega y recibo final de los contratos que se generan para el mantenimiento del parque automotor de la Dirección Ambiental Regional Centro Norte, se incluya, la verificación de los certificados de disposición final de residuos generados por el parque automotor indicando tipo, cantidad y fecha, por parte del gestor autorizado, relacionado con el manejo y disposición adecuada de los residuos peligrosos generados (Aceites, filtros y baterías usadas).                                                                                                   3. Socializar la actualización de la matriz de aspectos e impactos ambientales a los funcionarios de la Dirección Ambiental Regional Centro Norte.</t>
  </si>
  <si>
    <t>1. Capacitación a todo el personal de la DAR Centro Norte, incluyendo las personas de servicios generales y vigilancia, en temas de derrame de químicos.                                                   2. Solicitar a poyo al laboratorio ambiental CVC Cali, sobre manejo de derrames químicos y escape de gases.                     3. Realizar dos simulacros de derrame de químicos y escape de gases.                    5. Verificación a través de la lista de chequeo de la sede administrativa DAR Centro Norte, donde se incluye estado y manejo de las sustancias químicas relacionadas con productos de aseo.         6. Capacitación al personal de servicios generales encargado de la manipulación y uso de productos químicos (Productos de aseo)</t>
  </si>
  <si>
    <t>VERSIÓN: 
004</t>
  </si>
  <si>
    <t>APROBADO POR: 
Director Territorial DAR Centro Norte
Director de Planeación</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</si>
</sst>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0.0"/>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60">
    <font>
      <sz val="10"/>
      <color rgb="FF000000"/>
      <name val="Times New Roman"/>
      <family val="0"/>
    </font>
    <font>
      <sz val="11"/>
      <color indexed="8"/>
      <name val="Calibri"/>
      <family val="2"/>
    </font>
    <font>
      <b/>
      <sz val="12"/>
      <name val="Arial"/>
      <family val="2"/>
    </font>
    <font>
      <sz val="10"/>
      <name val="Arial"/>
      <family val="2"/>
    </font>
    <font>
      <b/>
      <sz val="9"/>
      <name val="Arial"/>
      <family val="2"/>
    </font>
    <font>
      <b/>
      <u val="single"/>
      <sz val="9"/>
      <name val="Arial"/>
      <family val="2"/>
    </font>
    <font>
      <b/>
      <sz val="10"/>
      <name val="Arial"/>
      <family val="2"/>
    </font>
    <font>
      <b/>
      <sz val="8"/>
      <name val="Arial"/>
      <family val="2"/>
    </font>
    <font>
      <sz val="9"/>
      <name val="Arial"/>
      <family val="2"/>
    </font>
    <font>
      <sz val="9"/>
      <color indexed="8"/>
      <name val="Arial"/>
      <family val="2"/>
    </font>
    <font>
      <sz val="10"/>
      <color indexed="8"/>
      <name val="Times New Roman"/>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Times New Roman"/>
      <family val="0"/>
    </font>
    <font>
      <u val="single"/>
      <sz val="10"/>
      <color indexed="20"/>
      <name val="Times New Roman"/>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b/>
      <sz val="9"/>
      <color indexed="8"/>
      <name val="Arial"/>
      <family val="2"/>
    </font>
    <font>
      <sz val="12"/>
      <color indexed="8"/>
      <name val="Arial"/>
      <family val="2"/>
    </font>
    <font>
      <b/>
      <sz val="12"/>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Times New Roman"/>
      <family val="0"/>
    </font>
    <font>
      <u val="single"/>
      <sz val="10"/>
      <color theme="11"/>
      <name val="Times New Roman"/>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
      <sz val="9"/>
      <color rgb="FF000000"/>
      <name val="Arial"/>
      <family val="2"/>
    </font>
    <font>
      <b/>
      <sz val="9"/>
      <color rgb="FF000000"/>
      <name val="Arial"/>
      <family val="2"/>
    </font>
    <font>
      <b/>
      <sz val="12"/>
      <color rgb="FF00000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bottom style="thin"/>
    </border>
    <border>
      <left style="medium"/>
      <right style="thin"/>
      <top style="thin"/>
      <bottom style="medium"/>
    </border>
    <border>
      <left style="thin"/>
      <right style="thin"/>
      <top style="thin"/>
      <bottom style="mediu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color indexed="63"/>
      </right>
      <top style="thin"/>
      <bottom style="thin"/>
    </border>
    <border>
      <left style="medium"/>
      <right>
        <color indexed="63"/>
      </right>
      <top style="medium"/>
      <bottom>
        <color indexed="63"/>
      </bottom>
    </border>
    <border>
      <left/>
      <right/>
      <top style="medium"/>
      <bottom/>
    </border>
    <border>
      <left/>
      <right style="medium"/>
      <top style="medium"/>
      <bottom/>
    </border>
    <border>
      <left style="medium"/>
      <right/>
      <top>
        <color indexed="63"/>
      </top>
      <bottom/>
    </border>
    <border>
      <left/>
      <right style="medium"/>
      <top/>
      <bottom/>
    </border>
    <border>
      <left style="medium"/>
      <right/>
      <top/>
      <bottom style="medium"/>
    </border>
    <border>
      <left/>
      <right/>
      <top/>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border>
    <border>
      <left style="thin"/>
      <right style="medium"/>
      <top/>
      <bottom>
        <color indexed="63"/>
      </bottom>
    </border>
    <border>
      <left style="thin"/>
      <right style="medium"/>
      <top/>
      <bottom style="medium"/>
    </border>
    <border>
      <left style="thin"/>
      <right style="thin"/>
      <top style="thin"/>
      <bottom/>
    </border>
    <border>
      <left style="thin"/>
      <right style="thin"/>
      <top>
        <color indexed="63"/>
      </top>
      <bottom style="medium"/>
    </border>
    <border>
      <left style="medium"/>
      <right style="thin"/>
      <top style="thin"/>
      <bottom style="thin"/>
    </border>
    <border>
      <left style="thin"/>
      <right style="thin"/>
      <top>
        <color indexed="63"/>
      </top>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style="thin"/>
    </border>
    <border>
      <left style="thin"/>
      <right>
        <color indexed="63"/>
      </right>
      <top style="medium"/>
      <bottom style="thin"/>
    </border>
    <border>
      <left/>
      <right style="medium"/>
      <top style="medium"/>
      <bottom style="thin"/>
    </border>
    <border>
      <left style="thin"/>
      <right/>
      <top style="thin"/>
      <bottom/>
    </border>
    <border>
      <left style="thin"/>
      <right/>
      <top/>
      <bottom>
        <color indexed="63"/>
      </bottom>
    </border>
    <border>
      <left style="thin"/>
      <right/>
      <top/>
      <bottom style="thin"/>
    </border>
    <border>
      <left style="medium"/>
      <right/>
      <top style="medium"/>
      <bottom style="medium"/>
    </border>
    <border>
      <left/>
      <right style="medium"/>
      <top style="medium"/>
      <bottom style="medium"/>
    </border>
    <border>
      <left>
        <color indexed="63"/>
      </left>
      <right>
        <color indexed="63"/>
      </right>
      <top style="thin"/>
      <bottom style="thin"/>
    </border>
    <border>
      <left/>
      <right style="thin"/>
      <top style="thin"/>
      <bottom/>
    </border>
    <border>
      <left/>
      <right style="thin"/>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23">
    <xf numFmtId="0" fontId="0" fillId="0" borderId="0" xfId="0" applyFill="1" applyBorder="1" applyAlignment="1">
      <alignment horizontal="left" vertical="top"/>
    </xf>
    <xf numFmtId="0" fontId="54" fillId="0" borderId="10" xfId="0" applyFont="1" applyFill="1" applyBorder="1" applyAlignment="1">
      <alignment horizontal="left" vertical="top" wrapText="1"/>
    </xf>
    <xf numFmtId="0" fontId="4" fillId="0" borderId="0" xfId="0" applyFont="1" applyFill="1" applyBorder="1" applyAlignment="1">
      <alignment vertical="center" wrapText="1"/>
    </xf>
    <xf numFmtId="0" fontId="54" fillId="0" borderId="10" xfId="0" applyFont="1" applyFill="1" applyBorder="1" applyAlignment="1">
      <alignment horizontal="justify" vertical="top" wrapText="1"/>
    </xf>
    <xf numFmtId="0" fontId="54" fillId="0" borderId="10" xfId="0" applyFont="1" applyFill="1" applyBorder="1" applyAlignment="1">
      <alignment horizontal="center" vertical="center"/>
    </xf>
    <xf numFmtId="0" fontId="54" fillId="0" borderId="10" xfId="0" applyFont="1" applyFill="1" applyBorder="1" applyAlignment="1" quotePrefix="1">
      <alignment horizontal="center" vertical="center"/>
    </xf>
    <xf numFmtId="0" fontId="54" fillId="0" borderId="10" xfId="0" applyFont="1" applyFill="1" applyBorder="1" applyAlignment="1">
      <alignment horizontal="left" vertical="top"/>
    </xf>
    <xf numFmtId="0" fontId="55" fillId="0" borderId="11" xfId="0" applyFont="1" applyFill="1" applyBorder="1" applyAlignment="1">
      <alignment horizontal="center" vertical="top"/>
    </xf>
    <xf numFmtId="0" fontId="55" fillId="0" borderId="12" xfId="0" applyFont="1" applyFill="1" applyBorder="1" applyAlignment="1">
      <alignment horizontal="center" vertical="top"/>
    </xf>
    <xf numFmtId="0" fontId="54" fillId="0" borderId="13" xfId="0" applyFont="1" applyFill="1" applyBorder="1" applyAlignment="1">
      <alignment horizontal="center" vertical="center"/>
    </xf>
    <xf numFmtId="0" fontId="54" fillId="0" borderId="13" xfId="0" applyFont="1" applyFill="1" applyBorder="1" applyAlignment="1">
      <alignment horizontal="left" vertical="top" wrapText="1"/>
    </xf>
    <xf numFmtId="0" fontId="0" fillId="0" borderId="10" xfId="0" applyFill="1" applyBorder="1" applyAlignment="1">
      <alignment horizontal="center" vertical="top"/>
    </xf>
    <xf numFmtId="1" fontId="0" fillId="0" borderId="10" xfId="0" applyNumberFormat="1" applyFill="1" applyBorder="1" applyAlignment="1">
      <alignment horizontal="center" vertical="top"/>
    </xf>
    <xf numFmtId="0" fontId="55" fillId="0" borderId="10" xfId="0" applyFont="1" applyFill="1" applyBorder="1" applyAlignment="1">
      <alignment horizontal="left" vertical="top"/>
    </xf>
    <xf numFmtId="0" fontId="0" fillId="0" borderId="13" xfId="0" applyFill="1" applyBorder="1" applyAlignment="1">
      <alignment horizontal="center" vertical="top"/>
    </xf>
    <xf numFmtId="1" fontId="0" fillId="0" borderId="13" xfId="0" applyNumberFormat="1" applyFill="1" applyBorder="1" applyAlignment="1">
      <alignment horizontal="center" vertical="top"/>
    </xf>
    <xf numFmtId="0" fontId="55" fillId="0" borderId="13" xfId="0" applyFont="1" applyFill="1" applyBorder="1" applyAlignment="1">
      <alignment horizontal="left" vertical="top"/>
    </xf>
    <xf numFmtId="0" fontId="4" fillId="14" borderId="14"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4" fillId="3" borderId="15" xfId="0" applyFont="1" applyFill="1" applyBorder="1" applyAlignment="1">
      <alignment horizontal="center" vertical="center" textRotation="90" wrapText="1"/>
    </xf>
    <xf numFmtId="0" fontId="7" fillId="3" borderId="15" xfId="0" applyFont="1" applyFill="1" applyBorder="1" applyAlignment="1">
      <alignment horizontal="center" vertical="center" textRotation="90" wrapText="1"/>
    </xf>
    <xf numFmtId="0" fontId="55" fillId="0" borderId="10" xfId="0" applyFont="1" applyFill="1" applyBorder="1" applyAlignment="1">
      <alignment horizontal="left" vertical="top" wrapText="1"/>
    </xf>
    <xf numFmtId="0" fontId="8" fillId="0" borderId="16" xfId="0" applyFont="1" applyFill="1" applyBorder="1" applyAlignment="1">
      <alignment vertical="center" wrapText="1"/>
    </xf>
    <xf numFmtId="0" fontId="8" fillId="0" borderId="16" xfId="0" applyFont="1" applyFill="1" applyBorder="1" applyAlignment="1">
      <alignment horizontal="center" vertical="center" wrapText="1"/>
    </xf>
    <xf numFmtId="0" fontId="56" fillId="0" borderId="10" xfId="0" applyFont="1" applyFill="1" applyBorder="1" applyAlignment="1">
      <alignment horizontal="left"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top"/>
    </xf>
    <xf numFmtId="0" fontId="57" fillId="0" borderId="10" xfId="0" applyFont="1" applyFill="1" applyBorder="1" applyAlignment="1">
      <alignment horizontal="left" vertical="top" wrapText="1"/>
    </xf>
    <xf numFmtId="0" fontId="56" fillId="0" borderId="13" xfId="0" applyFont="1" applyFill="1" applyBorder="1" applyAlignment="1">
      <alignment horizontal="center" vertical="center" wrapText="1"/>
    </xf>
    <xf numFmtId="0" fontId="56"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0" xfId="0" applyFill="1" applyBorder="1" applyAlignment="1">
      <alignment horizontal="center" vertical="top"/>
    </xf>
    <xf numFmtId="0" fontId="56" fillId="0" borderId="10" xfId="0" applyFont="1" applyFill="1" applyBorder="1" applyAlignment="1">
      <alignment horizontal="justify"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left" vertical="center"/>
    </xf>
    <xf numFmtId="0" fontId="8" fillId="0" borderId="17" xfId="0" applyFont="1" applyFill="1" applyBorder="1" applyAlignment="1">
      <alignment horizontal="left" vertical="center" wrapText="1"/>
    </xf>
    <xf numFmtId="0" fontId="56" fillId="0" borderId="18" xfId="0" applyFont="1" applyFill="1" applyBorder="1" applyAlignment="1">
      <alignment horizontal="left" vertical="top" wrapText="1"/>
    </xf>
    <xf numFmtId="1" fontId="56" fillId="0" borderId="16" xfId="0" applyNumberFormat="1" applyFont="1" applyBorder="1" applyAlignment="1">
      <alignment horizontal="right" vertical="center" indent="1" shrinkToFit="1"/>
    </xf>
    <xf numFmtId="1" fontId="56" fillId="0" borderId="16" xfId="0" applyNumberFormat="1" applyFont="1" applyBorder="1" applyAlignment="1">
      <alignment horizontal="right" vertical="center" indent="2" shrinkToFit="1"/>
    </xf>
    <xf numFmtId="1" fontId="56" fillId="0" borderId="16" xfId="0" applyNumberFormat="1" applyFont="1" applyBorder="1" applyAlignment="1">
      <alignment horizontal="center" vertical="center" shrinkToFit="1"/>
    </xf>
    <xf numFmtId="1" fontId="56" fillId="0" borderId="16" xfId="0" applyNumberFormat="1" applyFont="1" applyBorder="1" applyAlignment="1">
      <alignment horizontal="left" vertical="center" indent="9" shrinkToFit="1"/>
    </xf>
    <xf numFmtId="176" fontId="56" fillId="0" borderId="16" xfId="0" applyNumberFormat="1" applyFont="1" applyBorder="1" applyAlignment="1">
      <alignment horizontal="center" vertical="center" shrinkToFit="1"/>
    </xf>
    <xf numFmtId="1" fontId="56" fillId="0" borderId="16" xfId="0" applyNumberFormat="1" applyFont="1" applyBorder="1" applyAlignment="1">
      <alignment horizontal="right" vertical="center" indent="4" shrinkToFit="1"/>
    </xf>
    <xf numFmtId="0" fontId="0" fillId="0" borderId="10" xfId="0" applyFill="1" applyBorder="1" applyAlignment="1">
      <alignment horizontal="center" vertical="center" wrapText="1"/>
    </xf>
    <xf numFmtId="0" fontId="57" fillId="0" borderId="10" xfId="0" applyFont="1" applyFill="1" applyBorder="1" applyAlignment="1">
      <alignment horizontal="center" vertical="center" wrapText="1"/>
    </xf>
    <xf numFmtId="0" fontId="56" fillId="33" borderId="16" xfId="0" applyFont="1" applyFill="1" applyBorder="1" applyAlignment="1">
      <alignment horizontal="left" vertical="center" wrapText="1"/>
    </xf>
    <xf numFmtId="0" fontId="8" fillId="0" borderId="16" xfId="0" applyFont="1" applyBorder="1" applyAlignment="1">
      <alignment horizontal="left" vertical="top" wrapText="1"/>
    </xf>
    <xf numFmtId="0" fontId="8" fillId="0" borderId="16" xfId="0" applyFont="1" applyBorder="1" applyAlignment="1">
      <alignment horizontal="center" vertical="top" wrapText="1"/>
    </xf>
    <xf numFmtId="0" fontId="2" fillId="33" borderId="1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3" fillId="33" borderId="22"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58" fillId="14" borderId="27" xfId="0" applyFont="1" applyFill="1" applyBorder="1" applyAlignment="1">
      <alignment horizontal="center" vertical="top"/>
    </xf>
    <xf numFmtId="0" fontId="58" fillId="14" borderId="28" xfId="0" applyFont="1" applyFill="1" applyBorder="1" applyAlignment="1">
      <alignment horizontal="center" vertical="top"/>
    </xf>
    <xf numFmtId="0" fontId="58" fillId="13" borderId="29" xfId="0" applyFont="1" applyFill="1" applyBorder="1" applyAlignment="1">
      <alignment horizontal="center" vertical="center"/>
    </xf>
    <xf numFmtId="0" fontId="58" fillId="13" borderId="30" xfId="0" applyFont="1" applyFill="1" applyBorder="1" applyAlignment="1">
      <alignment horizontal="center" vertical="center"/>
    </xf>
    <xf numFmtId="0" fontId="58" fillId="13" borderId="31"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6" fillId="33" borderId="19"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21" xfId="0" applyFont="1" applyFill="1" applyBorder="1" applyAlignment="1">
      <alignment horizontal="left" vertical="top" wrapText="1"/>
    </xf>
    <xf numFmtId="0" fontId="58" fillId="3" borderId="12" xfId="0" applyFont="1" applyFill="1" applyBorder="1" applyAlignment="1">
      <alignment horizontal="center" vertical="top"/>
    </xf>
    <xf numFmtId="0" fontId="4" fillId="14" borderId="10"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58" fillId="14" borderId="34" xfId="0" applyFont="1" applyFill="1" applyBorder="1" applyAlignment="1">
      <alignment horizontal="center" vertical="center"/>
    </xf>
    <xf numFmtId="0" fontId="58" fillId="14" borderId="10" xfId="0" applyFont="1" applyFill="1" applyBorder="1" applyAlignment="1">
      <alignment horizontal="center" vertical="center"/>
    </xf>
    <xf numFmtId="0" fontId="56" fillId="0" borderId="32" xfId="0" applyFont="1" applyFill="1" applyBorder="1" applyAlignment="1">
      <alignment horizontal="center" vertical="center" wrapText="1"/>
    </xf>
    <xf numFmtId="0" fontId="56" fillId="0" borderId="35" xfId="0" applyFont="1" applyFill="1" applyBorder="1" applyAlignment="1">
      <alignment horizontal="center" vertical="center" wrapText="1"/>
    </xf>
    <xf numFmtId="14" fontId="3" fillId="33" borderId="24" xfId="0" applyNumberFormat="1"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36"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37" xfId="0" applyFont="1" applyFill="1" applyBorder="1" applyAlignment="1">
      <alignment horizontal="left" vertical="top" wrapText="1"/>
    </xf>
    <xf numFmtId="0" fontId="0" fillId="0" borderId="38" xfId="0" applyFill="1" applyBorder="1" applyAlignment="1">
      <alignment horizontal="center" vertical="top"/>
    </xf>
    <xf numFmtId="0" fontId="0" fillId="0" borderId="39" xfId="0" applyFill="1" applyBorder="1" applyAlignment="1">
      <alignment horizontal="center" vertical="top"/>
    </xf>
    <xf numFmtId="0" fontId="0" fillId="0" borderId="40" xfId="0" applyFill="1" applyBorder="1" applyAlignment="1">
      <alignment horizontal="center" vertical="top"/>
    </xf>
    <xf numFmtId="0" fontId="59" fillId="12" borderId="0" xfId="0" applyFont="1" applyFill="1" applyBorder="1" applyAlignment="1">
      <alignment horizontal="left" vertical="top" wrapText="1"/>
    </xf>
    <xf numFmtId="0" fontId="6" fillId="33" borderId="22"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23" xfId="0" applyFont="1" applyFill="1" applyBorder="1" applyAlignment="1">
      <alignment horizontal="left" vertical="top" wrapText="1"/>
    </xf>
    <xf numFmtId="0" fontId="6" fillId="0" borderId="10" xfId="0" applyFont="1" applyFill="1" applyBorder="1" applyAlignment="1">
      <alignment horizontal="center" vertical="center" wrapText="1"/>
    </xf>
    <xf numFmtId="0" fontId="55" fillId="34" borderId="10" xfId="0" applyFont="1" applyFill="1" applyBorder="1" applyAlignment="1">
      <alignment horizontal="center" vertical="top" wrapText="1"/>
    </xf>
    <xf numFmtId="0" fontId="54" fillId="0" borderId="41" xfId="0" applyFont="1" applyFill="1" applyBorder="1" applyAlignment="1">
      <alignment horizontal="center" vertical="center"/>
    </xf>
    <xf numFmtId="0" fontId="54" fillId="0" borderId="42" xfId="0" applyFont="1" applyFill="1" applyBorder="1" applyAlignment="1">
      <alignment horizontal="center" vertical="center"/>
    </xf>
    <xf numFmtId="0" fontId="54" fillId="0" borderId="43" xfId="0" applyFont="1" applyFill="1" applyBorder="1" applyAlignment="1">
      <alignment horizontal="center" vertical="center"/>
    </xf>
    <xf numFmtId="0" fontId="54" fillId="0" borderId="32" xfId="0" applyFont="1" applyFill="1" applyBorder="1" applyAlignment="1">
      <alignment horizontal="center" vertical="center"/>
    </xf>
    <xf numFmtId="0" fontId="54" fillId="0" borderId="35" xfId="0" applyFont="1" applyFill="1" applyBorder="1" applyAlignment="1">
      <alignment horizontal="center" vertical="center"/>
    </xf>
    <xf numFmtId="0" fontId="54" fillId="0" borderId="13" xfId="0" applyFont="1" applyFill="1" applyBorder="1" applyAlignment="1">
      <alignment horizontal="center" vertical="center"/>
    </xf>
    <xf numFmtId="0" fontId="54" fillId="34" borderId="18" xfId="0" applyFont="1" applyFill="1" applyBorder="1" applyAlignment="1">
      <alignment horizontal="center" vertical="center" wrapText="1"/>
    </xf>
    <xf numFmtId="0" fontId="54" fillId="34" borderId="44" xfId="0" applyFont="1" applyFill="1" applyBorder="1" applyAlignment="1">
      <alignment horizontal="center" vertical="center" wrapText="1"/>
    </xf>
    <xf numFmtId="0" fontId="55" fillId="0" borderId="45" xfId="0" applyFont="1" applyFill="1" applyBorder="1" applyAlignment="1">
      <alignment horizontal="center" vertical="top"/>
    </xf>
    <xf numFmtId="0" fontId="55" fillId="0" borderId="46" xfId="0" applyFont="1" applyFill="1" applyBorder="1" applyAlignment="1">
      <alignment horizontal="center" vertical="top"/>
    </xf>
    <xf numFmtId="0" fontId="54" fillId="0" borderId="47"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54" fillId="0" borderId="10" xfId="0" applyFont="1" applyFill="1" applyBorder="1" applyAlignment="1">
      <alignment horizontal="center" vertical="top" wrapText="1"/>
    </xf>
    <xf numFmtId="0" fontId="54" fillId="0" borderId="3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5" fillId="0" borderId="50" xfId="0" applyFont="1" applyFill="1" applyBorder="1" applyAlignment="1">
      <alignment horizontal="center" vertical="top"/>
    </xf>
    <xf numFmtId="0" fontId="55" fillId="0" borderId="51" xfId="0" applyFont="1" applyFill="1" applyBorder="1" applyAlignment="1">
      <alignment horizontal="center" vertical="top"/>
    </xf>
    <xf numFmtId="0" fontId="55" fillId="34" borderId="18" xfId="0" applyFont="1" applyFill="1" applyBorder="1" applyAlignment="1">
      <alignment horizontal="center" vertical="top" wrapText="1"/>
    </xf>
    <xf numFmtId="0" fontId="55" fillId="34" borderId="52" xfId="0" applyFont="1" applyFill="1" applyBorder="1" applyAlignment="1">
      <alignment horizontal="center" vertical="top" wrapText="1"/>
    </xf>
    <xf numFmtId="0" fontId="55" fillId="34" borderId="44" xfId="0" applyFont="1" applyFill="1" applyBorder="1" applyAlignment="1">
      <alignment horizontal="center" vertical="top" wrapText="1"/>
    </xf>
    <xf numFmtId="0" fontId="54" fillId="0" borderId="10" xfId="0" applyFont="1" applyFill="1" applyBorder="1" applyAlignment="1">
      <alignment horizontal="center" vertical="center" wrapText="1"/>
    </xf>
    <xf numFmtId="0" fontId="54" fillId="34" borderId="18" xfId="0" applyFont="1" applyFill="1" applyBorder="1" applyAlignment="1">
      <alignment horizontal="center" vertical="center"/>
    </xf>
    <xf numFmtId="0" fontId="54" fillId="34" borderId="44" xfId="0" applyFont="1" applyFill="1" applyBorder="1" applyAlignment="1">
      <alignment horizontal="center" vertical="center"/>
    </xf>
    <xf numFmtId="0" fontId="54" fillId="0" borderId="35" xfId="0" applyFont="1" applyFill="1" applyBorder="1" applyAlignment="1">
      <alignment horizontal="center" vertical="center" wrapText="1"/>
    </xf>
    <xf numFmtId="0" fontId="54" fillId="0" borderId="33" xfId="0" applyFont="1" applyFill="1" applyBorder="1" applyAlignment="1">
      <alignment horizontal="center" vertical="center"/>
    </xf>
    <xf numFmtId="0" fontId="54" fillId="0" borderId="53" xfId="0" applyFont="1" applyFill="1" applyBorder="1" applyAlignment="1">
      <alignment horizontal="center" vertical="center"/>
    </xf>
    <xf numFmtId="0" fontId="54" fillId="0" borderId="54" xfId="0" applyFont="1" applyFill="1" applyBorder="1" applyAlignment="1">
      <alignment horizontal="center" vertical="center"/>
    </xf>
    <xf numFmtId="0" fontId="54" fillId="0" borderId="3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209550</xdr:colOff>
      <xdr:row>2</xdr:row>
      <xdr:rowOff>38100</xdr:rowOff>
    </xdr:from>
    <xdr:to>
      <xdr:col>21</xdr:col>
      <xdr:colOff>981075</xdr:colOff>
      <xdr:row>5</xdr:row>
      <xdr:rowOff>142875</xdr:rowOff>
    </xdr:to>
    <xdr:pic>
      <xdr:nvPicPr>
        <xdr:cNvPr id="1" name="Imagen 1"/>
        <xdr:cNvPicPr preferRelativeResize="1">
          <a:picLocks noChangeAspect="1"/>
        </xdr:cNvPicPr>
      </xdr:nvPicPr>
      <xdr:blipFill>
        <a:blip r:embed="rId1"/>
        <a:stretch>
          <a:fillRect/>
        </a:stretch>
      </xdr:blipFill>
      <xdr:spPr>
        <a:xfrm>
          <a:off x="16468725" y="514350"/>
          <a:ext cx="7715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2060"/>
  </sheetPr>
  <dimension ref="A2:AA29"/>
  <sheetViews>
    <sheetView tabSelected="1" zoomScalePageLayoutView="0" workbookViewId="0" topLeftCell="A1">
      <selection activeCell="F4" sqref="F4:K4"/>
    </sheetView>
  </sheetViews>
  <sheetFormatPr defaultColWidth="9.33203125" defaultRowHeight="12.75"/>
  <cols>
    <col min="1" max="1" width="14.66015625" style="0" customWidth="1"/>
    <col min="2" max="2" width="15.33203125" style="0" customWidth="1"/>
    <col min="3" max="3" width="19.16015625" style="0" customWidth="1"/>
    <col min="4" max="4" width="30.83203125" style="0" customWidth="1"/>
    <col min="5" max="5" width="24.33203125" style="0" bestFit="1" customWidth="1"/>
    <col min="6" max="6" width="16.16015625" style="0" customWidth="1"/>
    <col min="7" max="7" width="17.83203125" style="0" customWidth="1"/>
    <col min="8" max="8" width="24.83203125" style="0" customWidth="1"/>
    <col min="9" max="9" width="4.66015625" style="0" customWidth="1"/>
    <col min="10" max="16" width="4.5" style="0" customWidth="1"/>
    <col min="17" max="17" width="4" style="0" customWidth="1"/>
    <col min="18" max="18" width="5.83203125" style="0" customWidth="1"/>
    <col min="19" max="19" width="16.16015625" style="0" customWidth="1"/>
    <col min="20" max="20" width="24.33203125" style="0" bestFit="1" customWidth="1"/>
    <col min="21" max="21" width="34.83203125" style="0" customWidth="1"/>
    <col min="22" max="22" width="22.33203125" style="0" customWidth="1"/>
  </cols>
  <sheetData>
    <row r="1" ht="13.5" customHeight="1" thickBot="1"/>
    <row r="2" spans="1:22" ht="24" customHeight="1" thickBot="1">
      <c r="A2" s="51" t="s">
        <v>145</v>
      </c>
      <c r="B2" s="52"/>
      <c r="C2" s="52"/>
      <c r="D2" s="52"/>
      <c r="E2" s="52"/>
      <c r="F2" s="52"/>
      <c r="G2" s="52"/>
      <c r="H2" s="52"/>
      <c r="I2" s="52"/>
      <c r="J2" s="52"/>
      <c r="K2" s="52"/>
      <c r="L2" s="52"/>
      <c r="M2" s="52"/>
      <c r="N2" s="52"/>
      <c r="O2" s="52"/>
      <c r="P2" s="52"/>
      <c r="Q2" s="52"/>
      <c r="R2" s="52"/>
      <c r="S2" s="52"/>
      <c r="T2" s="52"/>
      <c r="U2" s="52"/>
      <c r="V2" s="53"/>
    </row>
    <row r="3" spans="1:22" ht="13.5" customHeight="1">
      <c r="A3" s="68" t="s">
        <v>168</v>
      </c>
      <c r="B3" s="69"/>
      <c r="C3" s="69"/>
      <c r="D3" s="69"/>
      <c r="E3" s="70"/>
      <c r="F3" s="68" t="s">
        <v>170</v>
      </c>
      <c r="G3" s="69"/>
      <c r="H3" s="69"/>
      <c r="I3" s="69"/>
      <c r="J3" s="69"/>
      <c r="K3" s="70"/>
      <c r="L3" s="79" t="s">
        <v>207</v>
      </c>
      <c r="M3" s="80"/>
      <c r="N3" s="80"/>
      <c r="O3" s="80"/>
      <c r="P3" s="80"/>
      <c r="Q3" s="80"/>
      <c r="R3" s="80"/>
      <c r="S3" s="80"/>
      <c r="T3" s="80"/>
      <c r="U3" s="81"/>
      <c r="V3" s="85"/>
    </row>
    <row r="4" spans="1:22" ht="13.5" customHeight="1" thickBot="1">
      <c r="A4" s="78">
        <v>45469</v>
      </c>
      <c r="B4" s="58"/>
      <c r="C4" s="58"/>
      <c r="D4" s="58"/>
      <c r="E4" s="59"/>
      <c r="F4" s="57" t="s">
        <v>173</v>
      </c>
      <c r="G4" s="58"/>
      <c r="H4" s="58"/>
      <c r="I4" s="58"/>
      <c r="J4" s="58"/>
      <c r="K4" s="59"/>
      <c r="L4" s="82"/>
      <c r="M4" s="83"/>
      <c r="N4" s="83"/>
      <c r="O4" s="83"/>
      <c r="P4" s="83"/>
      <c r="Q4" s="83"/>
      <c r="R4" s="83"/>
      <c r="S4" s="83"/>
      <c r="T4" s="83"/>
      <c r="U4" s="84"/>
      <c r="V4" s="86"/>
    </row>
    <row r="5" spans="1:22" ht="15" customHeight="1">
      <c r="A5" s="89" t="s">
        <v>169</v>
      </c>
      <c r="B5" s="90"/>
      <c r="C5" s="90"/>
      <c r="D5" s="90"/>
      <c r="E5" s="90"/>
      <c r="F5" s="89" t="s">
        <v>171</v>
      </c>
      <c r="G5" s="90"/>
      <c r="H5" s="90"/>
      <c r="I5" s="90"/>
      <c r="J5" s="90"/>
      <c r="K5" s="91"/>
      <c r="L5" s="54" t="s">
        <v>208</v>
      </c>
      <c r="M5" s="55"/>
      <c r="N5" s="55"/>
      <c r="O5" s="55"/>
      <c r="P5" s="55"/>
      <c r="Q5" s="55"/>
      <c r="R5" s="55"/>
      <c r="S5" s="55"/>
      <c r="T5" s="55"/>
      <c r="U5" s="56"/>
      <c r="V5" s="86"/>
    </row>
    <row r="6" spans="1:22" ht="21" customHeight="1" thickBot="1">
      <c r="A6" s="54" t="s">
        <v>172</v>
      </c>
      <c r="B6" s="55"/>
      <c r="C6" s="55"/>
      <c r="D6" s="55"/>
      <c r="E6" s="55"/>
      <c r="F6" s="54" t="s">
        <v>174</v>
      </c>
      <c r="G6" s="55"/>
      <c r="H6" s="55"/>
      <c r="I6" s="55"/>
      <c r="J6" s="55"/>
      <c r="K6" s="56"/>
      <c r="L6" s="57"/>
      <c r="M6" s="58"/>
      <c r="N6" s="58"/>
      <c r="O6" s="58"/>
      <c r="P6" s="58"/>
      <c r="Q6" s="58"/>
      <c r="R6" s="58"/>
      <c r="S6" s="58"/>
      <c r="T6" s="58"/>
      <c r="U6" s="59"/>
      <c r="V6" s="87"/>
    </row>
    <row r="7" spans="1:22" ht="15" customHeight="1">
      <c r="A7" s="60" t="s">
        <v>75</v>
      </c>
      <c r="B7" s="61"/>
      <c r="C7" s="61"/>
      <c r="D7" s="61"/>
      <c r="E7" s="61"/>
      <c r="F7" s="61"/>
      <c r="G7" s="61"/>
      <c r="H7" s="61"/>
      <c r="I7" s="71" t="s">
        <v>76</v>
      </c>
      <c r="J7" s="71"/>
      <c r="K7" s="71"/>
      <c r="L7" s="71"/>
      <c r="M7" s="71"/>
      <c r="N7" s="71"/>
      <c r="O7" s="71"/>
      <c r="P7" s="71"/>
      <c r="Q7" s="71"/>
      <c r="R7" s="71"/>
      <c r="S7" s="71"/>
      <c r="T7" s="71"/>
      <c r="U7" s="62" t="s">
        <v>77</v>
      </c>
      <c r="V7" s="63" t="s">
        <v>78</v>
      </c>
    </row>
    <row r="8" spans="1:22" ht="76.5" customHeight="1">
      <c r="A8" s="74" t="s">
        <v>73</v>
      </c>
      <c r="B8" s="75"/>
      <c r="C8" s="75"/>
      <c r="D8" s="75"/>
      <c r="E8" s="72" t="s">
        <v>16</v>
      </c>
      <c r="F8" s="72" t="s">
        <v>74</v>
      </c>
      <c r="G8" s="72" t="s">
        <v>17</v>
      </c>
      <c r="H8" s="72" t="s">
        <v>27</v>
      </c>
      <c r="I8" s="65" t="s">
        <v>1</v>
      </c>
      <c r="J8" s="65"/>
      <c r="K8" s="65"/>
      <c r="L8" s="65" t="s">
        <v>0</v>
      </c>
      <c r="M8" s="65"/>
      <c r="N8" s="65"/>
      <c r="O8" s="65"/>
      <c r="P8" s="65" t="s">
        <v>2</v>
      </c>
      <c r="Q8" s="65"/>
      <c r="R8" s="65"/>
      <c r="S8" s="66" t="s">
        <v>3</v>
      </c>
      <c r="T8" s="66" t="s">
        <v>11</v>
      </c>
      <c r="U8" s="63"/>
      <c r="V8" s="63"/>
    </row>
    <row r="9" spans="1:22" ht="84.75" customHeight="1" thickBot="1">
      <c r="A9" s="17" t="s">
        <v>15</v>
      </c>
      <c r="B9" s="18" t="s">
        <v>18</v>
      </c>
      <c r="C9" s="18" t="s">
        <v>19</v>
      </c>
      <c r="D9" s="18" t="s">
        <v>13</v>
      </c>
      <c r="E9" s="73"/>
      <c r="F9" s="73"/>
      <c r="G9" s="73"/>
      <c r="H9" s="73"/>
      <c r="I9" s="19" t="s">
        <v>4</v>
      </c>
      <c r="J9" s="19" t="s">
        <v>5</v>
      </c>
      <c r="K9" s="20" t="s">
        <v>72</v>
      </c>
      <c r="L9" s="19" t="s">
        <v>6</v>
      </c>
      <c r="M9" s="19" t="s">
        <v>7</v>
      </c>
      <c r="N9" s="19" t="s">
        <v>8</v>
      </c>
      <c r="O9" s="20" t="s">
        <v>72</v>
      </c>
      <c r="P9" s="19" t="s">
        <v>9</v>
      </c>
      <c r="Q9" s="19" t="s">
        <v>10</v>
      </c>
      <c r="R9" s="20" t="s">
        <v>72</v>
      </c>
      <c r="S9" s="67"/>
      <c r="T9" s="67"/>
      <c r="U9" s="64"/>
      <c r="V9" s="63"/>
    </row>
    <row r="10" spans="1:27" ht="160.5">
      <c r="A10" s="22" t="s">
        <v>80</v>
      </c>
      <c r="B10" s="29" t="s">
        <v>175</v>
      </c>
      <c r="C10" s="22" t="s">
        <v>81</v>
      </c>
      <c r="D10" s="22" t="s">
        <v>79</v>
      </c>
      <c r="E10" s="29" t="s">
        <v>82</v>
      </c>
      <c r="F10" s="33" t="s">
        <v>25</v>
      </c>
      <c r="G10" s="23" t="s">
        <v>146</v>
      </c>
      <c r="H10" s="34" t="s">
        <v>147</v>
      </c>
      <c r="I10" s="14">
        <v>10</v>
      </c>
      <c r="J10" s="14">
        <v>4</v>
      </c>
      <c r="K10" s="14">
        <f>+I10*J10</f>
        <v>40</v>
      </c>
      <c r="L10" s="15">
        <v>10</v>
      </c>
      <c r="M10" s="15">
        <v>1</v>
      </c>
      <c r="N10" s="15">
        <v>1</v>
      </c>
      <c r="O10" s="14">
        <f>+(L10*3.5)+(M10*3.5)+(N10*3)</f>
        <v>41.5</v>
      </c>
      <c r="P10" s="14">
        <v>1</v>
      </c>
      <c r="Q10" s="14">
        <v>1</v>
      </c>
      <c r="R10" s="14">
        <f>+P10*Q10</f>
        <v>1</v>
      </c>
      <c r="S10" s="14">
        <f aca="true" t="shared" si="0" ref="S10:S27">+(0.5*K10)+(0.4*O10)+(0.1*R10)</f>
        <v>36.7</v>
      </c>
      <c r="T10" s="16" t="str">
        <f>IF(S10&gt;=70,"ALTO",IF(AND(S10&gt;=55,S10&lt;70),"MEDIA",IF(AND(S10&gt;=39,S10&lt;55),"BAJA","NO SIGNIFICATIVA")))</f>
        <v>NO SIGNIFICATIVA</v>
      </c>
      <c r="U10" s="38" t="s">
        <v>176</v>
      </c>
      <c r="V10" s="24" t="s">
        <v>139</v>
      </c>
      <c r="AA10" s="32"/>
    </row>
    <row r="11" spans="1:22" ht="160.5">
      <c r="A11" s="22" t="s">
        <v>83</v>
      </c>
      <c r="B11" s="29" t="s">
        <v>175</v>
      </c>
      <c r="C11" s="22" t="s">
        <v>81</v>
      </c>
      <c r="D11" s="22" t="s">
        <v>88</v>
      </c>
      <c r="E11" s="23" t="s">
        <v>84</v>
      </c>
      <c r="F11" s="26" t="s">
        <v>24</v>
      </c>
      <c r="G11" s="23" t="s">
        <v>85</v>
      </c>
      <c r="H11" s="23" t="s">
        <v>148</v>
      </c>
      <c r="I11" s="14">
        <v>10</v>
      </c>
      <c r="J11" s="14">
        <v>4</v>
      </c>
      <c r="K11" s="11">
        <f aca="true" t="shared" si="1" ref="K11:K27">+I11*J11</f>
        <v>40</v>
      </c>
      <c r="L11" s="12">
        <v>1</v>
      </c>
      <c r="M11" s="12">
        <v>1</v>
      </c>
      <c r="N11" s="12">
        <v>10</v>
      </c>
      <c r="O11" s="11">
        <f aca="true" t="shared" si="2" ref="O11:O27">+(L11*3.5)+(M11*3.5)+(N11*3)</f>
        <v>37</v>
      </c>
      <c r="P11" s="11">
        <v>1</v>
      </c>
      <c r="Q11" s="11">
        <v>5</v>
      </c>
      <c r="R11" s="11">
        <f aca="true" t="shared" si="3" ref="R11:R27">+P11*Q11</f>
        <v>5</v>
      </c>
      <c r="S11" s="11">
        <f t="shared" si="0"/>
        <v>35.3</v>
      </c>
      <c r="T11" s="13" t="str">
        <f aca="true" t="shared" si="4" ref="T11:T27">IF(S11&gt;=70,"ALTO",IF(AND(S11&gt;=55,S11&lt;70),"MEDIA",IF(AND(S11&gt;=39,S11&lt;55),"BAJA","NO SIGNIFICATIVA")))</f>
        <v>NO SIGNIFICATIVA</v>
      </c>
      <c r="U11" s="35" t="s">
        <v>93</v>
      </c>
      <c r="V11" s="24" t="s">
        <v>139</v>
      </c>
    </row>
    <row r="12" spans="1:22" ht="156" customHeight="1">
      <c r="A12" s="25" t="s">
        <v>86</v>
      </c>
      <c r="B12" s="29" t="s">
        <v>175</v>
      </c>
      <c r="C12" s="22" t="s">
        <v>81</v>
      </c>
      <c r="D12" s="24" t="s">
        <v>89</v>
      </c>
      <c r="E12" s="23" t="s">
        <v>177</v>
      </c>
      <c r="F12" s="26" t="s">
        <v>25</v>
      </c>
      <c r="G12" s="24" t="s">
        <v>149</v>
      </c>
      <c r="H12" s="24" t="s">
        <v>140</v>
      </c>
      <c r="I12" s="14">
        <v>10</v>
      </c>
      <c r="J12" s="14">
        <v>4</v>
      </c>
      <c r="K12" s="11">
        <f t="shared" si="1"/>
        <v>40</v>
      </c>
      <c r="L12" s="12">
        <v>10</v>
      </c>
      <c r="M12" s="12">
        <v>1</v>
      </c>
      <c r="N12" s="12">
        <v>1</v>
      </c>
      <c r="O12" s="11">
        <f t="shared" si="2"/>
        <v>41.5</v>
      </c>
      <c r="P12" s="11">
        <v>5</v>
      </c>
      <c r="Q12" s="11">
        <v>5</v>
      </c>
      <c r="R12" s="11">
        <f t="shared" si="3"/>
        <v>25</v>
      </c>
      <c r="S12" s="11">
        <f t="shared" si="0"/>
        <v>39.1</v>
      </c>
      <c r="T12" s="13" t="str">
        <f t="shared" si="4"/>
        <v>BAJA</v>
      </c>
      <c r="U12" s="39" t="s">
        <v>178</v>
      </c>
      <c r="V12" s="24" t="s">
        <v>139</v>
      </c>
    </row>
    <row r="13" spans="1:22" ht="219.75" customHeight="1">
      <c r="A13" s="25" t="s">
        <v>95</v>
      </c>
      <c r="B13" s="25" t="s">
        <v>90</v>
      </c>
      <c r="C13" s="25" t="s">
        <v>91</v>
      </c>
      <c r="D13" s="24" t="s">
        <v>129</v>
      </c>
      <c r="E13" s="25" t="s">
        <v>130</v>
      </c>
      <c r="F13" s="27" t="s">
        <v>24</v>
      </c>
      <c r="G13" s="24" t="s">
        <v>179</v>
      </c>
      <c r="H13" s="24" t="s">
        <v>141</v>
      </c>
      <c r="I13" s="14">
        <v>10</v>
      </c>
      <c r="J13" s="14">
        <v>4</v>
      </c>
      <c r="K13" s="11">
        <f t="shared" si="1"/>
        <v>40</v>
      </c>
      <c r="L13" s="12">
        <v>1</v>
      </c>
      <c r="M13" s="12">
        <v>1</v>
      </c>
      <c r="N13" s="12">
        <v>5</v>
      </c>
      <c r="O13" s="11">
        <f t="shared" si="2"/>
        <v>22</v>
      </c>
      <c r="P13" s="11">
        <v>5</v>
      </c>
      <c r="Q13" s="11">
        <v>5</v>
      </c>
      <c r="R13" s="11">
        <f t="shared" si="3"/>
        <v>25</v>
      </c>
      <c r="S13" s="11">
        <f t="shared" si="0"/>
        <v>31.3</v>
      </c>
      <c r="T13" s="21" t="str">
        <f t="shared" si="4"/>
        <v>NO SIGNIFICATIVA</v>
      </c>
      <c r="U13" s="39" t="s">
        <v>94</v>
      </c>
      <c r="V13" s="24" t="s">
        <v>87</v>
      </c>
    </row>
    <row r="14" spans="1:22" ht="80.25">
      <c r="A14" s="25" t="s">
        <v>95</v>
      </c>
      <c r="B14" s="25" t="s">
        <v>90</v>
      </c>
      <c r="C14" s="25" t="s">
        <v>91</v>
      </c>
      <c r="D14" s="24" t="s">
        <v>96</v>
      </c>
      <c r="E14" s="25" t="s">
        <v>97</v>
      </c>
      <c r="F14" s="27" t="s">
        <v>25</v>
      </c>
      <c r="G14" s="24" t="s">
        <v>150</v>
      </c>
      <c r="H14" s="24" t="s">
        <v>142</v>
      </c>
      <c r="I14" s="14">
        <v>10</v>
      </c>
      <c r="J14" s="14">
        <v>4</v>
      </c>
      <c r="K14" s="11">
        <f t="shared" si="1"/>
        <v>40</v>
      </c>
      <c r="L14" s="12">
        <v>10</v>
      </c>
      <c r="M14" s="12">
        <v>1</v>
      </c>
      <c r="N14" s="12">
        <v>1</v>
      </c>
      <c r="O14" s="11">
        <f t="shared" si="2"/>
        <v>41.5</v>
      </c>
      <c r="P14" s="11">
        <v>5</v>
      </c>
      <c r="Q14" s="11">
        <v>5</v>
      </c>
      <c r="R14" s="11">
        <f t="shared" si="3"/>
        <v>25</v>
      </c>
      <c r="S14" s="11">
        <f t="shared" si="0"/>
        <v>39.1</v>
      </c>
      <c r="T14" s="28" t="str">
        <f t="shared" si="4"/>
        <v>BAJA</v>
      </c>
      <c r="U14" s="39" t="s">
        <v>151</v>
      </c>
      <c r="V14" s="24" t="s">
        <v>87</v>
      </c>
    </row>
    <row r="15" spans="1:22" ht="69">
      <c r="A15" s="25" t="s">
        <v>102</v>
      </c>
      <c r="B15" s="25" t="s">
        <v>90</v>
      </c>
      <c r="C15" s="25" t="s">
        <v>98</v>
      </c>
      <c r="D15" s="24" t="s">
        <v>99</v>
      </c>
      <c r="E15" s="25" t="s">
        <v>100</v>
      </c>
      <c r="F15" s="36" t="s">
        <v>24</v>
      </c>
      <c r="G15" s="25" t="s">
        <v>101</v>
      </c>
      <c r="H15" s="30" t="s">
        <v>12</v>
      </c>
      <c r="I15" s="14">
        <v>1</v>
      </c>
      <c r="J15" s="14">
        <v>1</v>
      </c>
      <c r="K15" s="11">
        <f t="shared" si="1"/>
        <v>1</v>
      </c>
      <c r="L15" s="12">
        <v>5</v>
      </c>
      <c r="M15" s="12">
        <v>1</v>
      </c>
      <c r="N15" s="12">
        <v>5</v>
      </c>
      <c r="O15" s="11">
        <f t="shared" si="2"/>
        <v>36</v>
      </c>
      <c r="P15" s="11">
        <v>5</v>
      </c>
      <c r="Q15" s="11">
        <v>1</v>
      </c>
      <c r="R15" s="11">
        <v>5</v>
      </c>
      <c r="S15" s="11">
        <f t="shared" si="0"/>
        <v>15.4</v>
      </c>
      <c r="T15" s="21" t="str">
        <f t="shared" si="4"/>
        <v>NO SIGNIFICATIVA</v>
      </c>
      <c r="U15" s="39" t="s">
        <v>152</v>
      </c>
      <c r="V15" s="24" t="s">
        <v>87</v>
      </c>
    </row>
    <row r="16" spans="1:22" ht="91.5">
      <c r="A16" s="25" t="s">
        <v>104</v>
      </c>
      <c r="B16" s="25" t="s">
        <v>153</v>
      </c>
      <c r="C16" s="25" t="s">
        <v>105</v>
      </c>
      <c r="D16" s="30" t="s">
        <v>103</v>
      </c>
      <c r="E16" s="24" t="s">
        <v>154</v>
      </c>
      <c r="F16" s="26" t="s">
        <v>25</v>
      </c>
      <c r="G16" s="24" t="s">
        <v>156</v>
      </c>
      <c r="H16" s="24" t="s">
        <v>155</v>
      </c>
      <c r="I16" s="14">
        <v>10</v>
      </c>
      <c r="J16" s="14">
        <v>4</v>
      </c>
      <c r="K16" s="11">
        <f t="shared" si="1"/>
        <v>40</v>
      </c>
      <c r="L16" s="12">
        <v>5</v>
      </c>
      <c r="M16" s="12">
        <v>1</v>
      </c>
      <c r="N16" s="12">
        <v>5</v>
      </c>
      <c r="O16" s="11">
        <f t="shared" si="2"/>
        <v>36</v>
      </c>
      <c r="P16" s="11">
        <v>5</v>
      </c>
      <c r="Q16" s="11">
        <v>5</v>
      </c>
      <c r="R16" s="11">
        <f t="shared" si="3"/>
        <v>25</v>
      </c>
      <c r="S16" s="11">
        <f t="shared" si="0"/>
        <v>36.9</v>
      </c>
      <c r="T16" s="21" t="str">
        <f t="shared" si="4"/>
        <v>NO SIGNIFICATIVA</v>
      </c>
      <c r="U16" s="39" t="s">
        <v>157</v>
      </c>
      <c r="V16" s="24" t="s">
        <v>87</v>
      </c>
    </row>
    <row r="17" spans="1:22" ht="80.25">
      <c r="A17" s="25" t="s">
        <v>180</v>
      </c>
      <c r="B17" s="25" t="s">
        <v>90</v>
      </c>
      <c r="C17" s="25" t="s">
        <v>181</v>
      </c>
      <c r="D17" s="25" t="s">
        <v>181</v>
      </c>
      <c r="E17" s="25" t="s">
        <v>107</v>
      </c>
      <c r="F17" s="26" t="s">
        <v>25</v>
      </c>
      <c r="G17" s="24" t="s">
        <v>92</v>
      </c>
      <c r="H17" s="24" t="s">
        <v>143</v>
      </c>
      <c r="I17" s="14">
        <v>10</v>
      </c>
      <c r="J17" s="14">
        <v>4</v>
      </c>
      <c r="K17" s="11">
        <f t="shared" si="1"/>
        <v>40</v>
      </c>
      <c r="L17" s="12">
        <v>10</v>
      </c>
      <c r="M17" s="12">
        <v>1</v>
      </c>
      <c r="N17" s="12">
        <v>1</v>
      </c>
      <c r="O17" s="11">
        <f t="shared" si="2"/>
        <v>41.5</v>
      </c>
      <c r="P17" s="11">
        <v>5</v>
      </c>
      <c r="Q17" s="11">
        <v>5</v>
      </c>
      <c r="R17" s="11">
        <f t="shared" si="3"/>
        <v>25</v>
      </c>
      <c r="S17" s="11">
        <f t="shared" si="0"/>
        <v>39.1</v>
      </c>
      <c r="T17" s="28" t="str">
        <f t="shared" si="4"/>
        <v>BAJA</v>
      </c>
      <c r="U17" s="39" t="s">
        <v>182</v>
      </c>
      <c r="V17" s="24" t="s">
        <v>87</v>
      </c>
    </row>
    <row r="18" spans="1:22" ht="103.5">
      <c r="A18" s="25" t="s">
        <v>183</v>
      </c>
      <c r="B18" s="25" t="s">
        <v>90</v>
      </c>
      <c r="C18" s="25" t="s">
        <v>181</v>
      </c>
      <c r="D18" s="25" t="s">
        <v>181</v>
      </c>
      <c r="E18" s="37" t="s">
        <v>108</v>
      </c>
      <c r="F18" s="26" t="s">
        <v>25</v>
      </c>
      <c r="G18" s="24" t="s">
        <v>158</v>
      </c>
      <c r="H18" s="24" t="s">
        <v>109</v>
      </c>
      <c r="I18" s="14">
        <v>10</v>
      </c>
      <c r="J18" s="14">
        <v>4</v>
      </c>
      <c r="K18" s="11">
        <f t="shared" si="1"/>
        <v>40</v>
      </c>
      <c r="L18" s="12">
        <v>10</v>
      </c>
      <c r="M18" s="12">
        <v>5</v>
      </c>
      <c r="N18" s="12">
        <v>5</v>
      </c>
      <c r="O18" s="11">
        <f t="shared" si="2"/>
        <v>67.5</v>
      </c>
      <c r="P18" s="11">
        <v>5</v>
      </c>
      <c r="Q18" s="11">
        <v>5</v>
      </c>
      <c r="R18" s="11">
        <f t="shared" si="3"/>
        <v>25</v>
      </c>
      <c r="S18" s="11">
        <f t="shared" si="0"/>
        <v>49.5</v>
      </c>
      <c r="T18" s="28" t="str">
        <f t="shared" si="4"/>
        <v>BAJA</v>
      </c>
      <c r="U18" s="39" t="s">
        <v>184</v>
      </c>
      <c r="V18" s="31" t="s">
        <v>106</v>
      </c>
    </row>
    <row r="19" spans="1:22" ht="69">
      <c r="A19" s="24" t="s">
        <v>185</v>
      </c>
      <c r="B19" s="25" t="s">
        <v>90</v>
      </c>
      <c r="C19" s="24" t="s">
        <v>111</v>
      </c>
      <c r="D19" s="24" t="s">
        <v>112</v>
      </c>
      <c r="E19" s="24" t="s">
        <v>113</v>
      </c>
      <c r="F19" s="30" t="s">
        <v>25</v>
      </c>
      <c r="G19" s="24" t="s">
        <v>159</v>
      </c>
      <c r="H19" s="24" t="s">
        <v>144</v>
      </c>
      <c r="I19" s="14">
        <v>10</v>
      </c>
      <c r="J19" s="14">
        <v>4</v>
      </c>
      <c r="K19" s="11">
        <f t="shared" si="1"/>
        <v>40</v>
      </c>
      <c r="L19" s="12">
        <v>10</v>
      </c>
      <c r="M19" s="12">
        <v>1</v>
      </c>
      <c r="N19" s="12">
        <v>1</v>
      </c>
      <c r="O19" s="11">
        <f t="shared" si="2"/>
        <v>41.5</v>
      </c>
      <c r="P19" s="11">
        <v>5</v>
      </c>
      <c r="Q19" s="11">
        <v>5</v>
      </c>
      <c r="R19" s="11">
        <f t="shared" si="3"/>
        <v>25</v>
      </c>
      <c r="S19" s="11">
        <f t="shared" si="0"/>
        <v>39.1</v>
      </c>
      <c r="T19" s="28" t="str">
        <f t="shared" si="4"/>
        <v>BAJA</v>
      </c>
      <c r="U19" s="39" t="s">
        <v>114</v>
      </c>
      <c r="V19" s="24" t="s">
        <v>117</v>
      </c>
    </row>
    <row r="20" spans="1:22" ht="80.25">
      <c r="A20" s="24" t="s">
        <v>118</v>
      </c>
      <c r="B20" s="25" t="s">
        <v>90</v>
      </c>
      <c r="C20" s="24" t="s">
        <v>186</v>
      </c>
      <c r="D20" s="24" t="s">
        <v>112</v>
      </c>
      <c r="E20" s="24" t="s">
        <v>115</v>
      </c>
      <c r="F20" s="30" t="s">
        <v>25</v>
      </c>
      <c r="G20" s="24" t="s">
        <v>110</v>
      </c>
      <c r="H20" s="24" t="s">
        <v>116</v>
      </c>
      <c r="I20" s="14">
        <v>10</v>
      </c>
      <c r="J20" s="14">
        <v>4</v>
      </c>
      <c r="K20" s="11">
        <f t="shared" si="1"/>
        <v>40</v>
      </c>
      <c r="L20" s="12">
        <v>10</v>
      </c>
      <c r="M20" s="12">
        <v>1</v>
      </c>
      <c r="N20" s="12">
        <v>1</v>
      </c>
      <c r="O20" s="11">
        <f t="shared" si="2"/>
        <v>41.5</v>
      </c>
      <c r="P20" s="11">
        <v>5</v>
      </c>
      <c r="Q20" s="11">
        <v>5</v>
      </c>
      <c r="R20" s="11">
        <f t="shared" si="3"/>
        <v>25</v>
      </c>
      <c r="S20" s="11">
        <f t="shared" si="0"/>
        <v>39.1</v>
      </c>
      <c r="T20" s="28" t="str">
        <f t="shared" si="4"/>
        <v>BAJA</v>
      </c>
      <c r="U20" s="39" t="s">
        <v>160</v>
      </c>
      <c r="V20" s="24" t="s">
        <v>117</v>
      </c>
    </row>
    <row r="21" spans="1:22" ht="57">
      <c r="A21" s="24" t="s">
        <v>119</v>
      </c>
      <c r="B21" s="25" t="s">
        <v>90</v>
      </c>
      <c r="C21" s="24" t="s">
        <v>194</v>
      </c>
      <c r="D21" s="24" t="s">
        <v>120</v>
      </c>
      <c r="E21" s="24" t="s">
        <v>161</v>
      </c>
      <c r="F21" s="30" t="s">
        <v>25</v>
      </c>
      <c r="G21" s="24" t="s">
        <v>162</v>
      </c>
      <c r="H21" s="24" t="s">
        <v>122</v>
      </c>
      <c r="I21" s="14">
        <v>10</v>
      </c>
      <c r="J21" s="14">
        <v>4</v>
      </c>
      <c r="K21" s="11">
        <f t="shared" si="1"/>
        <v>40</v>
      </c>
      <c r="L21" s="12">
        <v>10</v>
      </c>
      <c r="M21" s="12">
        <v>1</v>
      </c>
      <c r="N21" s="12">
        <v>1</v>
      </c>
      <c r="O21" s="11">
        <f t="shared" si="2"/>
        <v>41.5</v>
      </c>
      <c r="P21" s="11">
        <v>5</v>
      </c>
      <c r="Q21" s="11">
        <v>5</v>
      </c>
      <c r="R21" s="11">
        <f t="shared" si="3"/>
        <v>25</v>
      </c>
      <c r="S21" s="11">
        <f t="shared" si="0"/>
        <v>39.1</v>
      </c>
      <c r="T21" s="28" t="str">
        <f t="shared" si="4"/>
        <v>BAJA</v>
      </c>
      <c r="U21" s="39" t="s">
        <v>187</v>
      </c>
      <c r="V21" s="24" t="s">
        <v>117</v>
      </c>
    </row>
    <row r="22" spans="1:22" ht="114.75">
      <c r="A22" s="24" t="s">
        <v>123</v>
      </c>
      <c r="B22" s="25" t="s">
        <v>90</v>
      </c>
      <c r="C22" s="24" t="s">
        <v>194</v>
      </c>
      <c r="D22" s="30" t="s">
        <v>124</v>
      </c>
      <c r="E22" s="31" t="s">
        <v>163</v>
      </c>
      <c r="F22" s="30" t="s">
        <v>25</v>
      </c>
      <c r="G22" s="24" t="s">
        <v>164</v>
      </c>
      <c r="H22" s="24" t="s">
        <v>125</v>
      </c>
      <c r="I22" s="14">
        <v>10</v>
      </c>
      <c r="J22" s="14">
        <v>4</v>
      </c>
      <c r="K22" s="11">
        <f t="shared" si="1"/>
        <v>40</v>
      </c>
      <c r="L22" s="12">
        <v>5</v>
      </c>
      <c r="M22" s="12">
        <v>5</v>
      </c>
      <c r="N22" s="12">
        <v>5</v>
      </c>
      <c r="O22" s="11">
        <f t="shared" si="2"/>
        <v>50</v>
      </c>
      <c r="P22" s="11">
        <v>5</v>
      </c>
      <c r="Q22" s="11">
        <v>5</v>
      </c>
      <c r="R22" s="11">
        <f t="shared" si="3"/>
        <v>25</v>
      </c>
      <c r="S22" s="11">
        <f t="shared" si="0"/>
        <v>42.5</v>
      </c>
      <c r="T22" s="28" t="str">
        <f t="shared" si="4"/>
        <v>BAJA</v>
      </c>
      <c r="U22" s="39" t="s">
        <v>188</v>
      </c>
      <c r="V22" s="24" t="s">
        <v>87</v>
      </c>
    </row>
    <row r="23" spans="1:22" ht="138">
      <c r="A23" s="24" t="s">
        <v>126</v>
      </c>
      <c r="B23" s="25" t="s">
        <v>90</v>
      </c>
      <c r="C23" s="24" t="s">
        <v>127</v>
      </c>
      <c r="D23" s="30" t="s">
        <v>124</v>
      </c>
      <c r="E23" s="24" t="s">
        <v>189</v>
      </c>
      <c r="F23" s="30" t="s">
        <v>25</v>
      </c>
      <c r="G23" s="24" t="s">
        <v>128</v>
      </c>
      <c r="H23" s="24" t="s">
        <v>165</v>
      </c>
      <c r="I23" s="14">
        <v>10</v>
      </c>
      <c r="J23" s="14">
        <v>4</v>
      </c>
      <c r="K23" s="11">
        <f t="shared" si="1"/>
        <v>40</v>
      </c>
      <c r="L23" s="12">
        <v>5</v>
      </c>
      <c r="M23" s="12">
        <v>1</v>
      </c>
      <c r="N23" s="12">
        <v>1</v>
      </c>
      <c r="O23" s="11">
        <f t="shared" si="2"/>
        <v>24</v>
      </c>
      <c r="P23" s="11">
        <v>5</v>
      </c>
      <c r="Q23" s="11">
        <v>5</v>
      </c>
      <c r="R23" s="11">
        <f t="shared" si="3"/>
        <v>25</v>
      </c>
      <c r="S23" s="11">
        <f t="shared" si="0"/>
        <v>32.1</v>
      </c>
      <c r="T23" s="47" t="str">
        <f t="shared" si="4"/>
        <v>NO SIGNIFICATIVA</v>
      </c>
      <c r="U23" s="39" t="s">
        <v>190</v>
      </c>
      <c r="V23" s="24" t="s">
        <v>166</v>
      </c>
    </row>
    <row r="24" spans="1:22" ht="138">
      <c r="A24" s="24" t="s">
        <v>136</v>
      </c>
      <c r="B24" s="25" t="s">
        <v>90</v>
      </c>
      <c r="C24" s="24" t="s">
        <v>138</v>
      </c>
      <c r="D24" s="24" t="s">
        <v>167</v>
      </c>
      <c r="E24" s="24" t="s">
        <v>192</v>
      </c>
      <c r="F24" s="30" t="s">
        <v>25</v>
      </c>
      <c r="G24" s="24" t="s">
        <v>128</v>
      </c>
      <c r="H24" s="24" t="s">
        <v>165</v>
      </c>
      <c r="I24" s="14">
        <v>10</v>
      </c>
      <c r="J24" s="14">
        <v>4</v>
      </c>
      <c r="K24" s="11">
        <f>+I24*J24</f>
        <v>40</v>
      </c>
      <c r="L24" s="12">
        <v>10</v>
      </c>
      <c r="M24" s="12">
        <v>1</v>
      </c>
      <c r="N24" s="12">
        <v>1</v>
      </c>
      <c r="O24" s="11">
        <f>+(L24*3.5)+(M24*3.5)+(N24*3)</f>
        <v>41.5</v>
      </c>
      <c r="P24" s="11">
        <v>5</v>
      </c>
      <c r="Q24" s="11">
        <v>5</v>
      </c>
      <c r="R24" s="11">
        <f>+P24*Q24</f>
        <v>25</v>
      </c>
      <c r="S24" s="11">
        <f>+(0.5*K24)+(0.4*O24)+(0.1*R24)</f>
        <v>39.1</v>
      </c>
      <c r="T24" s="47" t="str">
        <f>IF(S24&gt;=70,"ALTO",IF(AND(S24&gt;=55,S24&lt;70),"MEDIA",IF(AND(S24&gt;=39,S24&lt;55),"BAJA","NO SIGNIFICATIVA")))</f>
        <v>BAJA</v>
      </c>
      <c r="U24" s="39" t="s">
        <v>137</v>
      </c>
      <c r="V24" s="24" t="s">
        <v>193</v>
      </c>
    </row>
    <row r="25" spans="1:22" ht="80.25">
      <c r="A25" s="24" t="s">
        <v>133</v>
      </c>
      <c r="B25" s="76" t="s">
        <v>199</v>
      </c>
      <c r="C25" s="76" t="s">
        <v>131</v>
      </c>
      <c r="D25" s="24" t="s">
        <v>132</v>
      </c>
      <c r="E25" s="24" t="s">
        <v>134</v>
      </c>
      <c r="F25" s="30" t="s">
        <v>25</v>
      </c>
      <c r="G25" s="24" t="s">
        <v>121</v>
      </c>
      <c r="H25" s="24" t="s">
        <v>135</v>
      </c>
      <c r="I25" s="40">
        <v>10</v>
      </c>
      <c r="J25" s="41">
        <v>4</v>
      </c>
      <c r="K25" s="42">
        <v>40</v>
      </c>
      <c r="L25" s="40">
        <v>10</v>
      </c>
      <c r="M25" s="42">
        <v>1</v>
      </c>
      <c r="N25" s="42">
        <v>1</v>
      </c>
      <c r="O25" s="44">
        <v>41.5</v>
      </c>
      <c r="P25" s="45">
        <v>1</v>
      </c>
      <c r="Q25" s="42">
        <v>1</v>
      </c>
      <c r="R25" s="43">
        <v>1</v>
      </c>
      <c r="S25" s="11">
        <f t="shared" si="0"/>
        <v>36.7</v>
      </c>
      <c r="T25" s="47" t="str">
        <f t="shared" si="4"/>
        <v>NO SIGNIFICATIVA</v>
      </c>
      <c r="U25" s="39" t="s">
        <v>191</v>
      </c>
      <c r="V25" s="24" t="s">
        <v>106</v>
      </c>
    </row>
    <row r="26" spans="1:22" ht="297.75" customHeight="1">
      <c r="A26" s="24" t="s">
        <v>198</v>
      </c>
      <c r="B26" s="77"/>
      <c r="C26" s="77"/>
      <c r="D26" s="24" t="s">
        <v>195</v>
      </c>
      <c r="E26" s="24" t="s">
        <v>201</v>
      </c>
      <c r="F26" s="24" t="s">
        <v>25</v>
      </c>
      <c r="G26" s="50" t="s">
        <v>85</v>
      </c>
      <c r="H26" s="49" t="s">
        <v>196</v>
      </c>
      <c r="I26" s="40">
        <v>10</v>
      </c>
      <c r="J26" s="41">
        <v>4</v>
      </c>
      <c r="K26" s="42">
        <v>40</v>
      </c>
      <c r="L26" s="41">
        <v>5</v>
      </c>
      <c r="M26" s="42">
        <v>5</v>
      </c>
      <c r="N26" s="42">
        <v>5</v>
      </c>
      <c r="O26" s="42">
        <v>50</v>
      </c>
      <c r="P26" s="46">
        <v>5</v>
      </c>
      <c r="Q26" s="46">
        <v>5</v>
      </c>
      <c r="R26" s="46">
        <f t="shared" si="3"/>
        <v>25</v>
      </c>
      <c r="S26" s="46">
        <f>+(0.5*K26)+(0.4*O26)+(0.1*R26)</f>
        <v>42.5</v>
      </c>
      <c r="T26" s="47" t="str">
        <f t="shared" si="4"/>
        <v>BAJA</v>
      </c>
      <c r="U26" s="39" t="s">
        <v>205</v>
      </c>
      <c r="V26" s="24" t="s">
        <v>106</v>
      </c>
    </row>
    <row r="27" spans="1:22" ht="228.75" customHeight="1">
      <c r="A27" s="24"/>
      <c r="B27" s="25" t="s">
        <v>90</v>
      </c>
      <c r="C27" s="24" t="s">
        <v>98</v>
      </c>
      <c r="D27" s="24" t="s">
        <v>200</v>
      </c>
      <c r="E27" s="24" t="s">
        <v>202</v>
      </c>
      <c r="F27" s="30"/>
      <c r="G27" s="24" t="s">
        <v>197</v>
      </c>
      <c r="H27" s="50" t="s">
        <v>204</v>
      </c>
      <c r="I27" s="14">
        <v>10</v>
      </c>
      <c r="J27" s="14">
        <v>4</v>
      </c>
      <c r="K27" s="11">
        <f t="shared" si="1"/>
        <v>40</v>
      </c>
      <c r="L27" s="12">
        <v>10</v>
      </c>
      <c r="M27" s="12">
        <v>5</v>
      </c>
      <c r="N27" s="12">
        <v>10</v>
      </c>
      <c r="O27" s="11">
        <f t="shared" si="2"/>
        <v>82.5</v>
      </c>
      <c r="P27" s="11">
        <v>1</v>
      </c>
      <c r="Q27" s="11">
        <v>1</v>
      </c>
      <c r="R27" s="11">
        <f t="shared" si="3"/>
        <v>1</v>
      </c>
      <c r="S27" s="11">
        <f t="shared" si="0"/>
        <v>53.1</v>
      </c>
      <c r="T27" s="47" t="str">
        <f t="shared" si="4"/>
        <v>BAJA</v>
      </c>
      <c r="U27" s="48" t="s">
        <v>206</v>
      </c>
      <c r="V27" s="24" t="s">
        <v>203</v>
      </c>
    </row>
    <row r="29" spans="2:21" ht="30.75" customHeight="1">
      <c r="B29" s="88"/>
      <c r="C29" s="88"/>
      <c r="D29" s="88"/>
      <c r="E29" s="88"/>
      <c r="F29" s="88"/>
      <c r="G29" s="88"/>
      <c r="H29" s="88"/>
      <c r="I29" s="88"/>
      <c r="J29" s="88"/>
      <c r="K29" s="88"/>
      <c r="L29" s="88"/>
      <c r="M29" s="88"/>
      <c r="N29" s="88"/>
      <c r="O29" s="88"/>
      <c r="P29" s="88"/>
      <c r="Q29" s="88"/>
      <c r="R29" s="88"/>
      <c r="S29" s="88"/>
      <c r="T29" s="88"/>
      <c r="U29" s="88"/>
    </row>
  </sheetData>
  <sheetProtection/>
  <mergeCells count="29">
    <mergeCell ref="C25:C26"/>
    <mergeCell ref="B25:B26"/>
    <mergeCell ref="A4:E4"/>
    <mergeCell ref="L3:U4"/>
    <mergeCell ref="V3:V6"/>
    <mergeCell ref="B29:U29"/>
    <mergeCell ref="H8:H9"/>
    <mergeCell ref="A5:E5"/>
    <mergeCell ref="F5:K5"/>
    <mergeCell ref="A3:E3"/>
    <mergeCell ref="I7:T7"/>
    <mergeCell ref="V7:V9"/>
    <mergeCell ref="S8:S9"/>
    <mergeCell ref="G8:G9"/>
    <mergeCell ref="P8:R8"/>
    <mergeCell ref="A8:D8"/>
    <mergeCell ref="E8:E9"/>
    <mergeCell ref="F8:F9"/>
    <mergeCell ref="L8:O8"/>
    <mergeCell ref="A2:V2"/>
    <mergeCell ref="L5:U6"/>
    <mergeCell ref="A6:E6"/>
    <mergeCell ref="F6:K6"/>
    <mergeCell ref="A7:H7"/>
    <mergeCell ref="U7:U9"/>
    <mergeCell ref="F4:K4"/>
    <mergeCell ref="I8:K8"/>
    <mergeCell ref="T8:T9"/>
    <mergeCell ref="F3:K3"/>
  </mergeCells>
  <printOptions/>
  <pageMargins left="0.15748031496062992" right="0.15748031496062992" top="0.7480314960629921" bottom="0.7480314960629921" header="0.31496062992125984" footer="0.31496062992125984"/>
  <pageSetup horizontalDpi="300" verticalDpi="300" orientation="landscape" scale="70" r:id="rId3"/>
  <drawing r:id="rId2"/>
  <legacyDrawing r:id="rId1"/>
</worksheet>
</file>

<file path=xl/worksheets/sheet2.xml><?xml version="1.0" encoding="utf-8"?>
<worksheet xmlns="http://schemas.openxmlformats.org/spreadsheetml/2006/main" xmlns:r="http://schemas.openxmlformats.org/officeDocument/2006/relationships">
  <sheetPr>
    <tabColor theme="7" tint="-0.24997000396251678"/>
  </sheetPr>
  <dimension ref="C4:E7"/>
  <sheetViews>
    <sheetView zoomScalePageLayoutView="0" workbookViewId="0" topLeftCell="A1">
      <selection activeCell="A1" sqref="A1"/>
    </sheetView>
  </sheetViews>
  <sheetFormatPr defaultColWidth="12" defaultRowHeight="12.75"/>
  <cols>
    <col min="3" max="3" width="23.66015625" style="0" customWidth="1"/>
    <col min="4" max="4" width="29" style="0" customWidth="1"/>
  </cols>
  <sheetData>
    <row r="4" spans="3:5" ht="24" customHeight="1">
      <c r="C4" s="92" t="s">
        <v>23</v>
      </c>
      <c r="D4" s="92"/>
      <c r="E4" s="2"/>
    </row>
    <row r="5" spans="3:4" ht="37.5">
      <c r="C5" s="4" t="s">
        <v>24</v>
      </c>
      <c r="D5" s="3" t="s">
        <v>20</v>
      </c>
    </row>
    <row r="6" spans="3:4" ht="37.5">
      <c r="C6" s="5" t="s">
        <v>25</v>
      </c>
      <c r="D6" s="3" t="s">
        <v>21</v>
      </c>
    </row>
    <row r="7" spans="3:4" ht="24.75">
      <c r="C7" s="5" t="s">
        <v>26</v>
      </c>
      <c r="D7" s="3" t="s">
        <v>22</v>
      </c>
    </row>
  </sheetData>
  <sheetProtection password="D09E" sheet="1"/>
  <mergeCells count="1">
    <mergeCell ref="C4:D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C4:J28"/>
  <sheetViews>
    <sheetView zoomScalePageLayoutView="0" workbookViewId="0" topLeftCell="A1">
      <selection activeCell="A1" sqref="A1"/>
    </sheetView>
  </sheetViews>
  <sheetFormatPr defaultColWidth="12" defaultRowHeight="12.75"/>
  <cols>
    <col min="3" max="3" width="18.83203125" style="0" customWidth="1"/>
    <col min="4" max="4" width="20.33203125" style="0" customWidth="1"/>
    <col min="5" max="5" width="19.66015625" style="0" customWidth="1"/>
    <col min="6" max="6" width="48.33203125" style="0" customWidth="1"/>
    <col min="8" max="8" width="45.66015625" style="0" customWidth="1"/>
  </cols>
  <sheetData>
    <row r="3" ht="13.5" thickBot="1"/>
    <row r="4" spans="3:8" ht="13.5" thickBot="1">
      <c r="C4" s="7" t="s">
        <v>28</v>
      </c>
      <c r="D4" s="8" t="s">
        <v>29</v>
      </c>
      <c r="E4" s="102" t="s">
        <v>13</v>
      </c>
      <c r="F4" s="103"/>
      <c r="G4" s="110" t="s">
        <v>53</v>
      </c>
      <c r="H4" s="111"/>
    </row>
    <row r="5" spans="3:8" ht="25.5" customHeight="1">
      <c r="C5" s="94">
        <v>50</v>
      </c>
      <c r="D5" s="97" t="s">
        <v>30</v>
      </c>
      <c r="E5" s="97" t="s">
        <v>31</v>
      </c>
      <c r="F5" s="108" t="s">
        <v>33</v>
      </c>
      <c r="G5" s="9">
        <v>10</v>
      </c>
      <c r="H5" s="10" t="s">
        <v>46</v>
      </c>
    </row>
    <row r="6" spans="3:8" ht="12.75" customHeight="1">
      <c r="C6" s="95"/>
      <c r="D6" s="98"/>
      <c r="E6" s="99"/>
      <c r="F6" s="109"/>
      <c r="G6" s="4">
        <v>1</v>
      </c>
      <c r="H6" s="1" t="s">
        <v>47</v>
      </c>
    </row>
    <row r="7" spans="3:8" ht="25.5" customHeight="1">
      <c r="C7" s="95"/>
      <c r="D7" s="98"/>
      <c r="E7" s="97" t="s">
        <v>32</v>
      </c>
      <c r="F7" s="104" t="s">
        <v>34</v>
      </c>
      <c r="G7" s="4">
        <v>10</v>
      </c>
      <c r="H7" s="1" t="s">
        <v>48</v>
      </c>
    </row>
    <row r="8" spans="3:8" ht="12.75" customHeight="1">
      <c r="C8" s="95"/>
      <c r="D8" s="98"/>
      <c r="E8" s="98"/>
      <c r="F8" s="105"/>
      <c r="G8" s="4">
        <v>7</v>
      </c>
      <c r="H8" s="1" t="s">
        <v>49</v>
      </c>
    </row>
    <row r="9" spans="3:8" ht="12.75" customHeight="1">
      <c r="C9" s="95"/>
      <c r="D9" s="98"/>
      <c r="E9" s="98"/>
      <c r="F9" s="105"/>
      <c r="G9" s="4">
        <v>4</v>
      </c>
      <c r="H9" s="1" t="s">
        <v>50</v>
      </c>
    </row>
    <row r="10" spans="3:8" ht="12.75">
      <c r="C10" s="95"/>
      <c r="D10" s="98"/>
      <c r="E10" s="99"/>
      <c r="F10" s="106"/>
      <c r="G10" s="4">
        <v>1</v>
      </c>
      <c r="H10" s="1" t="s">
        <v>14</v>
      </c>
    </row>
    <row r="11" spans="3:8" ht="15.75" customHeight="1">
      <c r="C11" s="96"/>
      <c r="D11" s="116" t="s">
        <v>51</v>
      </c>
      <c r="E11" s="117"/>
      <c r="F11" s="112" t="s">
        <v>52</v>
      </c>
      <c r="G11" s="113"/>
      <c r="H11" s="114"/>
    </row>
    <row r="12" spans="3:8" ht="38.25" customHeight="1">
      <c r="C12" s="94">
        <v>40</v>
      </c>
      <c r="D12" s="108" t="s">
        <v>17</v>
      </c>
      <c r="E12" s="97" t="s">
        <v>35</v>
      </c>
      <c r="F12" s="115" t="s">
        <v>38</v>
      </c>
      <c r="G12" s="4">
        <v>10</v>
      </c>
      <c r="H12" s="1" t="s">
        <v>54</v>
      </c>
    </row>
    <row r="13" spans="3:8" ht="37.5">
      <c r="C13" s="95"/>
      <c r="D13" s="118"/>
      <c r="E13" s="98"/>
      <c r="F13" s="115"/>
      <c r="G13" s="4">
        <v>5</v>
      </c>
      <c r="H13" s="1" t="s">
        <v>55</v>
      </c>
    </row>
    <row r="14" spans="3:8" ht="37.5">
      <c r="C14" s="95"/>
      <c r="D14" s="118"/>
      <c r="E14" s="99"/>
      <c r="F14" s="115"/>
      <c r="G14" s="4">
        <v>1</v>
      </c>
      <c r="H14" s="1" t="s">
        <v>56</v>
      </c>
    </row>
    <row r="15" spans="3:8" ht="37.5">
      <c r="C15" s="95"/>
      <c r="D15" s="118"/>
      <c r="E15" s="97" t="s">
        <v>36</v>
      </c>
      <c r="F15" s="107" t="s">
        <v>39</v>
      </c>
      <c r="G15" s="4">
        <v>10</v>
      </c>
      <c r="H15" s="1" t="s">
        <v>57</v>
      </c>
    </row>
    <row r="16" spans="3:8" ht="37.5">
      <c r="C16" s="95"/>
      <c r="D16" s="118"/>
      <c r="E16" s="98"/>
      <c r="F16" s="107"/>
      <c r="G16" s="4">
        <v>5</v>
      </c>
      <c r="H16" s="1" t="s">
        <v>58</v>
      </c>
    </row>
    <row r="17" spans="3:8" ht="12.75">
      <c r="C17" s="95"/>
      <c r="D17" s="118"/>
      <c r="E17" s="99"/>
      <c r="F17" s="107"/>
      <c r="G17" s="4">
        <v>1</v>
      </c>
      <c r="H17" s="1" t="s">
        <v>59</v>
      </c>
    </row>
    <row r="18" spans="3:8" ht="38.25" customHeight="1">
      <c r="C18" s="95"/>
      <c r="D18" s="118"/>
      <c r="E18" s="97" t="s">
        <v>37</v>
      </c>
      <c r="F18" s="107" t="s">
        <v>40</v>
      </c>
      <c r="G18" s="4">
        <v>10</v>
      </c>
      <c r="H18" s="1" t="s">
        <v>60</v>
      </c>
    </row>
    <row r="19" spans="3:8" ht="37.5">
      <c r="C19" s="95"/>
      <c r="D19" s="118"/>
      <c r="E19" s="98"/>
      <c r="F19" s="107"/>
      <c r="G19" s="4">
        <v>5</v>
      </c>
      <c r="H19" s="1" t="s">
        <v>61</v>
      </c>
    </row>
    <row r="20" spans="3:8" ht="62.25">
      <c r="C20" s="95"/>
      <c r="D20" s="109"/>
      <c r="E20" s="99"/>
      <c r="F20" s="107"/>
      <c r="G20" s="4">
        <v>1</v>
      </c>
      <c r="H20" s="1" t="s">
        <v>62</v>
      </c>
    </row>
    <row r="21" spans="3:10" ht="27" customHeight="1">
      <c r="C21" s="96"/>
      <c r="D21" s="100" t="s">
        <v>63</v>
      </c>
      <c r="E21" s="101"/>
      <c r="F21" s="93" t="s">
        <v>71</v>
      </c>
      <c r="G21" s="93"/>
      <c r="H21" s="93"/>
      <c r="J21">
        <f>0.35+0.5+0.15</f>
        <v>1</v>
      </c>
    </row>
    <row r="22" spans="3:8" ht="162" customHeight="1">
      <c r="C22" s="120">
        <v>10</v>
      </c>
      <c r="D22" s="108" t="s">
        <v>41</v>
      </c>
      <c r="E22" s="108" t="s">
        <v>44</v>
      </c>
      <c r="F22" s="115" t="s">
        <v>42</v>
      </c>
      <c r="G22" s="4">
        <v>10</v>
      </c>
      <c r="H22" s="1" t="s">
        <v>64</v>
      </c>
    </row>
    <row r="23" spans="3:8" ht="37.5">
      <c r="C23" s="121"/>
      <c r="D23" s="118"/>
      <c r="E23" s="118"/>
      <c r="F23" s="115"/>
      <c r="G23" s="4">
        <v>5</v>
      </c>
      <c r="H23" s="1" t="s">
        <v>65</v>
      </c>
    </row>
    <row r="24" spans="3:8" ht="49.5">
      <c r="C24" s="121"/>
      <c r="D24" s="118"/>
      <c r="E24" s="109"/>
      <c r="F24" s="115"/>
      <c r="G24" s="4">
        <v>1</v>
      </c>
      <c r="H24" s="1" t="s">
        <v>66</v>
      </c>
    </row>
    <row r="25" spans="3:8" ht="62.25">
      <c r="C25" s="121"/>
      <c r="D25" s="118"/>
      <c r="E25" s="97" t="s">
        <v>45</v>
      </c>
      <c r="F25" s="107" t="s">
        <v>43</v>
      </c>
      <c r="G25" s="4">
        <v>10</v>
      </c>
      <c r="H25" s="1" t="s">
        <v>67</v>
      </c>
    </row>
    <row r="26" spans="3:8" ht="75">
      <c r="C26" s="121"/>
      <c r="D26" s="118"/>
      <c r="E26" s="98"/>
      <c r="F26" s="107"/>
      <c r="G26" s="4">
        <v>5</v>
      </c>
      <c r="H26" s="1" t="s">
        <v>68</v>
      </c>
    </row>
    <row r="27" spans="3:8" ht="13.5" thickBot="1">
      <c r="C27" s="121"/>
      <c r="D27" s="122"/>
      <c r="E27" s="119"/>
      <c r="F27" s="107"/>
      <c r="G27" s="4">
        <v>1</v>
      </c>
      <c r="H27" s="6" t="s">
        <v>12</v>
      </c>
    </row>
    <row r="28" spans="3:8" ht="45" customHeight="1">
      <c r="C28" s="121"/>
      <c r="D28" s="100" t="s">
        <v>69</v>
      </c>
      <c r="E28" s="101"/>
      <c r="F28" s="93" t="s">
        <v>70</v>
      </c>
      <c r="G28" s="93"/>
      <c r="H28" s="93"/>
    </row>
  </sheetData>
  <sheetProtection password="D09E" sheet="1"/>
  <mergeCells count="28">
    <mergeCell ref="F21:H21"/>
    <mergeCell ref="D12:D20"/>
    <mergeCell ref="C12:C21"/>
    <mergeCell ref="E22:E24"/>
    <mergeCell ref="F22:F24"/>
    <mergeCell ref="E25:E27"/>
    <mergeCell ref="F25:F27"/>
    <mergeCell ref="C22:C28"/>
    <mergeCell ref="D22:D27"/>
    <mergeCell ref="D28:E28"/>
    <mergeCell ref="G4:H4"/>
    <mergeCell ref="F11:H11"/>
    <mergeCell ref="E12:E14"/>
    <mergeCell ref="F12:F14"/>
    <mergeCell ref="E15:E17"/>
    <mergeCell ref="F15:F17"/>
    <mergeCell ref="E5:E6"/>
    <mergeCell ref="D11:E11"/>
    <mergeCell ref="F28:H28"/>
    <mergeCell ref="C5:C11"/>
    <mergeCell ref="E7:E10"/>
    <mergeCell ref="E18:E20"/>
    <mergeCell ref="D21:E21"/>
    <mergeCell ref="E4:F4"/>
    <mergeCell ref="D5:D10"/>
    <mergeCell ref="F7:F10"/>
    <mergeCell ref="F18:F20"/>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ANIBAL SERNA AGUILAR</cp:lastModifiedBy>
  <cp:lastPrinted>2019-11-26T20:59:09Z</cp:lastPrinted>
  <dcterms:created xsi:type="dcterms:W3CDTF">2019-11-14T15:15:26Z</dcterms:created>
  <dcterms:modified xsi:type="dcterms:W3CDTF">2024-06-26T16:15:12Z</dcterms:modified>
  <cp:category/>
  <cp:version/>
  <cp:contentType/>
  <cp:contentStatus/>
</cp:coreProperties>
</file>