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8e54adfa4662c922/Documentos/CVC 2024/Cuota 2/Evidencias/Anexo 3. Metodologia de convocatoria/"/>
    </mc:Choice>
  </mc:AlternateContent>
  <xr:revisionPtr revIDLastSave="34" documentId="11_1F4EDBDB9E3D58CB672BE547D67ACDDC312FCD20" xr6:coauthVersionLast="47" xr6:coauthVersionMax="47" xr10:uidLastSave="{49433416-11E9-4D3B-B252-A14E57E912F2}"/>
  <bookViews>
    <workbookView xWindow="-108" yWindow="-108" windowWidth="23256" windowHeight="12576" firstSheet="1" activeTab="12" xr2:uid="{00000000-000D-0000-FFFF-FFFF00000000}"/>
  </bookViews>
  <sheets>
    <sheet name="AP " sheetId="3" r:id="rId1"/>
    <sheet name="CV" sheetId="4" r:id="rId2"/>
    <sheet name="ENR" sheetId="24" r:id="rId3"/>
    <sheet name="SSP" sheetId="10" r:id="rId4"/>
    <sheet name="BP" sheetId="5" r:id="rId5"/>
    <sheet name="BUD" sheetId="7" r:id="rId6"/>
    <sheet name="AP-BUD" sheetId="12" r:id="rId7"/>
    <sheet name="RAD" sheetId="6" r:id="rId8"/>
    <sheet name="GUADUA" sheetId="8" r:id="rId9"/>
    <sheet name="MC" sheetId="9" r:id="rId10"/>
    <sheet name="SAF" sheetId="11" r:id="rId11"/>
    <sheet name="SOST CV" sheetId="13" r:id="rId12"/>
    <sheet name="SOST ENR" sheetId="25" r:id="rId13"/>
    <sheet name="SOST SSP" sheetId="17" r:id="rId14"/>
    <sheet name="SOST BP" sheetId="14" r:id="rId15"/>
    <sheet name="SST BUD" sheetId="15" r:id="rId16"/>
    <sheet name="SOST GUADUA" sheetId="16" r:id="rId17"/>
    <sheet name="SOST RAD" sheetId="27" r:id="rId18"/>
    <sheet name="SOST AF" sheetId="18" r:id="rId19"/>
  </sheets>
  <externalReferences>
    <externalReference r:id="rId20"/>
    <externalReference r:id="rId21"/>
    <externalReference r:id="rId22"/>
    <externalReference r:id="rId23"/>
  </externalReferences>
  <definedNames>
    <definedName name="Actividad">#REF!</definedName>
    <definedName name="CARGO">#REF!</definedName>
    <definedName name="CARGO1">[1]Base!$B$12</definedName>
    <definedName name="Centro">#REF!</definedName>
    <definedName name="Centro_1">#REF!</definedName>
    <definedName name="Contratacion">[2]BD!$L$2:$L$4</definedName>
    <definedName name="CostIns">#REF!</definedName>
    <definedName name="Costlns_1">#REF!</definedName>
    <definedName name="cuadrilla">#REF!</definedName>
    <definedName name="cuadrilla_1">#REF!</definedName>
    <definedName name="Cuenta">[2]BD!$K$2:$K$3</definedName>
    <definedName name="Departamental">#REF!</definedName>
    <definedName name="Departamental_1">#REF!</definedName>
    <definedName name="DEPTO">#REF!</definedName>
    <definedName name="DEPTO_1">#REF!</definedName>
    <definedName name="desc_rps">[3]des_rps!$A$1:$A$364</definedName>
    <definedName name="equipo">#REF!</definedName>
    <definedName name="equipo_1">#REF!</definedName>
    <definedName name="Especificación">#REF!</definedName>
    <definedName name="Especificación_1">#REF!</definedName>
    <definedName name="FECHA">#REF!</definedName>
    <definedName name="FECHA_1">#REF!</definedName>
    <definedName name="Fuente">[2]BD!$I$2:$I$3</definedName>
    <definedName name="i">[4]BD!$D$32:$D$40</definedName>
    <definedName name="ii">[4]BD!$D$32:$D$40</definedName>
    <definedName name="Implementación_HMP" localSheetId="0">#REF!</definedName>
    <definedName name="Implementación_HMP" localSheetId="4">#REF!</definedName>
    <definedName name="Implementación_HMP" localSheetId="1">#REF!</definedName>
    <definedName name="Implementación_HMP">[2]BD!$D$32:$D$40</definedName>
    <definedName name="Labores">#REF!</definedName>
    <definedName name="Labores_1">#REF!</definedName>
    <definedName name="MAESRO">#REF!</definedName>
    <definedName name="MAESTRO">#REF!</definedName>
    <definedName name="MATERIALES">#REF!</definedName>
    <definedName name="MATERIALES_1">#REF!</definedName>
    <definedName name="MPIO">#REF!</definedName>
    <definedName name="MPIO_1">#REF!</definedName>
    <definedName name="NOMBRE1">[1]Base!$B$11</definedName>
    <definedName name="Norte">#REF!</definedName>
    <definedName name="Norte_1">#REF!</definedName>
    <definedName name="NUMPROY">#REF!</definedName>
    <definedName name="NUMPROY_1">#REF!</definedName>
    <definedName name="OBRERO">#REF!</definedName>
    <definedName name="OBRERO_1">#REF!</definedName>
    <definedName name="OFICIAL">#REF!</definedName>
    <definedName name="OFICIAL_1">#REF!</definedName>
    <definedName name="p">#REF!</definedName>
    <definedName name="Pacífico_Norte">#REF!</definedName>
    <definedName name="Pacífico_Norte_1">#REF!</definedName>
    <definedName name="Pacífico_Sur">#REF!</definedName>
    <definedName name="PAIS">#REF!</definedName>
    <definedName name="PAIS_1">#REF!</definedName>
    <definedName name="PROY">#REF!</definedName>
    <definedName name="PROY_1">#REF!</definedName>
    <definedName name="PROYECTO">#REF!</definedName>
    <definedName name="PROYECTO_1">#REF!</definedName>
    <definedName name="qq">[4]BD!$D$32:$D$40</definedName>
    <definedName name="Rendimiento_Cant_Jornal">#REF!</definedName>
    <definedName name="Rendimiento_Cant_Jornal_1">#REF!</definedName>
    <definedName name="REPRE">#REF!</definedName>
    <definedName name="REPRE_1">#REF!</definedName>
    <definedName name="Rubro">[2]BD!$A$2:$A$14</definedName>
    <definedName name="SAL_MIN">#REF!</definedName>
    <definedName name="SAL_MIN_1">#REF!</definedName>
    <definedName name="Sostenimiento_HMP">[2]BD!$D$160:$D$167</definedName>
    <definedName name="Sur">#REF!</definedName>
    <definedName name="Sur_1">#REF!</definedName>
    <definedName name="TOTAL_DIRECTO">#REF!</definedName>
    <definedName name="TOTAL_DIRECTO_1">#REF!</definedName>
    <definedName name="UNI">#REF!</definedName>
    <definedName name="UNI_1">#REF!</definedName>
    <definedName name="Unidad">#REF!</definedName>
    <definedName name="Unidad_1">#REF!</definedName>
    <definedName name="unidades">[3]Listado!$AI$2:$AI$85</definedName>
    <definedName name="Vr._Unitario">#REF!</definedName>
    <definedName name="Vr._Unitario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10" l="1"/>
  <c r="H64" i="10"/>
  <c r="H63" i="10"/>
  <c r="H62" i="10"/>
  <c r="H61" i="10"/>
  <c r="H60" i="10"/>
  <c r="H59" i="10"/>
  <c r="H58" i="10"/>
  <c r="G65" i="10"/>
  <c r="G64" i="10"/>
  <c r="I64" i="10" s="1"/>
  <c r="J64" i="10" s="1"/>
  <c r="G63" i="10"/>
  <c r="G62" i="10"/>
  <c r="I62" i="10" s="1"/>
  <c r="J62" i="10" s="1"/>
  <c r="G61" i="10"/>
  <c r="G60" i="10"/>
  <c r="I60" i="10" s="1"/>
  <c r="J60" i="10" s="1"/>
  <c r="G58" i="10"/>
  <c r="G59" i="10"/>
  <c r="I59" i="10" s="1"/>
  <c r="J59" i="10" s="1"/>
  <c r="I65" i="10" l="1"/>
  <c r="J65" i="10" s="1"/>
  <c r="I61" i="10"/>
  <c r="J61" i="10" s="1"/>
  <c r="I63" i="10"/>
  <c r="J63" i="10" s="1"/>
  <c r="I58" i="10"/>
  <c r="J58" i="10" s="1"/>
  <c r="G32" i="3" l="1"/>
  <c r="G33" i="3"/>
  <c r="G34" i="3"/>
  <c r="G35" i="3"/>
  <c r="G37" i="3"/>
  <c r="G38" i="3"/>
  <c r="H70" i="10"/>
  <c r="H69" i="10"/>
  <c r="H68" i="10"/>
  <c r="H67" i="10"/>
  <c r="H66" i="10"/>
  <c r="G70" i="10"/>
  <c r="I70" i="10" s="1"/>
  <c r="J70" i="10" s="1"/>
  <c r="G69" i="10"/>
  <c r="G68" i="10"/>
  <c r="G67" i="10"/>
  <c r="G66" i="10"/>
  <c r="I68" i="10" l="1"/>
  <c r="J68" i="10" s="1"/>
  <c r="I66" i="10"/>
  <c r="J66" i="10" s="1"/>
  <c r="I67" i="10"/>
  <c r="J67" i="10" s="1"/>
  <c r="I69" i="10"/>
  <c r="J69" i="10" s="1"/>
  <c r="G36" i="3"/>
  <c r="G39" i="3" s="1"/>
  <c r="G42" i="3" s="1"/>
  <c r="O24" i="18" l="1"/>
  <c r="K67" i="27" l="1"/>
  <c r="H54" i="27"/>
  <c r="K51" i="27"/>
  <c r="G50" i="27"/>
  <c r="H49" i="27"/>
  <c r="H47" i="27"/>
  <c r="G47" i="27"/>
  <c r="H43" i="27"/>
  <c r="H41" i="27"/>
  <c r="H39" i="27"/>
  <c r="H33" i="27"/>
  <c r="K31" i="27"/>
  <c r="H53" i="27"/>
  <c r="H30" i="27"/>
  <c r="G30" i="27" l="1"/>
  <c r="I30" i="27" s="1"/>
  <c r="J30" i="27" s="1"/>
  <c r="G48" i="27"/>
  <c r="G66" i="27"/>
  <c r="G65" i="27"/>
  <c r="I47" i="27"/>
  <c r="H24" i="27"/>
  <c r="H29" i="27"/>
  <c r="H34" i="27"/>
  <c r="G49" i="27"/>
  <c r="H50" i="27"/>
  <c r="I50" i="27" s="1"/>
  <c r="J50" i="27" s="1"/>
  <c r="H26" i="27"/>
  <c r="H40" i="27"/>
  <c r="H42" i="27"/>
  <c r="H44" i="27"/>
  <c r="H48" i="27"/>
  <c r="H23" i="27"/>
  <c r="G51" i="27" l="1"/>
  <c r="G54" i="27" s="1"/>
  <c r="I54" i="27" s="1"/>
  <c r="I48" i="27"/>
  <c r="J48" i="27" s="1"/>
  <c r="G67" i="27"/>
  <c r="G70" i="27" s="1"/>
  <c r="G29" i="27"/>
  <c r="G31" i="27" s="1"/>
  <c r="G34" i="27" s="1"/>
  <c r="I34" i="27" s="1"/>
  <c r="J47" i="27"/>
  <c r="I49" i="27"/>
  <c r="J49" i="27" s="1"/>
  <c r="K54" i="27" l="1"/>
  <c r="J54" i="27" s="1"/>
  <c r="I29" i="27"/>
  <c r="I31" i="27" s="1"/>
  <c r="K35" i="27"/>
  <c r="I51" i="27"/>
  <c r="J51" i="27"/>
  <c r="H61" i="13"/>
  <c r="J29" i="27" l="1"/>
  <c r="J31" i="27" s="1"/>
  <c r="J34" i="27"/>
  <c r="H61" i="14" l="1"/>
  <c r="H70" i="27" l="1"/>
  <c r="I70" i="27" s="1"/>
  <c r="H66" i="27"/>
  <c r="I66" i="27" s="1"/>
  <c r="J66" i="27" s="1"/>
  <c r="H59" i="27"/>
  <c r="H69" i="27"/>
  <c r="H65" i="27"/>
  <c r="I65" i="27" s="1"/>
  <c r="H62" i="27"/>
  <c r="H60" i="27"/>
  <c r="H63" i="27"/>
  <c r="H61" i="15"/>
  <c r="K70" i="27" l="1"/>
  <c r="J70" i="27" s="1"/>
  <c r="J65" i="27"/>
  <c r="J67" i="27" s="1"/>
  <c r="I67" i="27"/>
  <c r="K67" i="25"/>
  <c r="K51" i="25"/>
  <c r="G50" i="25"/>
  <c r="H47" i="25"/>
  <c r="G47" i="25"/>
  <c r="K31" i="25"/>
  <c r="K35" i="24"/>
  <c r="G30" i="24"/>
  <c r="G66" i="25" l="1"/>
  <c r="H61" i="17"/>
  <c r="H70" i="25"/>
  <c r="H61" i="25"/>
  <c r="G48" i="25"/>
  <c r="G30" i="25"/>
  <c r="G32" i="24"/>
  <c r="G49" i="25"/>
  <c r="H65" i="25"/>
  <c r="H63" i="25"/>
  <c r="H59" i="25"/>
  <c r="H62" i="25"/>
  <c r="H60" i="25"/>
  <c r="H69" i="25"/>
  <c r="G33" i="24"/>
  <c r="H66" i="25"/>
  <c r="I17" i="12"/>
  <c r="G65" i="25"/>
  <c r="G67" i="25" s="1"/>
  <c r="G70" i="25" s="1"/>
  <c r="I47" i="25"/>
  <c r="G34" i="24"/>
  <c r="G31" i="24"/>
  <c r="I66" i="25" l="1"/>
  <c r="J66" i="25" s="1"/>
  <c r="G51" i="25"/>
  <c r="G54" i="25" s="1"/>
  <c r="I70" i="25"/>
  <c r="K70" i="25" s="1"/>
  <c r="J70" i="25" s="1"/>
  <c r="G35" i="24"/>
  <c r="G38" i="24" s="1"/>
  <c r="I15" i="8"/>
  <c r="H23" i="8" s="1"/>
  <c r="I65" i="25"/>
  <c r="G29" i="25"/>
  <c r="J47" i="25"/>
  <c r="I67" i="25" l="1"/>
  <c r="H26" i="11"/>
  <c r="H23" i="9"/>
  <c r="J65" i="25"/>
  <c r="J67" i="25" s="1"/>
  <c r="G31" i="25"/>
  <c r="G34" i="25" s="1"/>
  <c r="H25" i="16" l="1"/>
  <c r="H70" i="18"/>
  <c r="H69" i="18"/>
  <c r="K67" i="18"/>
  <c r="H66" i="18"/>
  <c r="H65" i="18"/>
  <c r="H63" i="18"/>
  <c r="H62" i="18"/>
  <c r="H60" i="18"/>
  <c r="H59" i="18"/>
  <c r="H54" i="18"/>
  <c r="H53" i="18"/>
  <c r="K51" i="18"/>
  <c r="H50" i="18"/>
  <c r="G50" i="18"/>
  <c r="H49" i="18"/>
  <c r="H48" i="18"/>
  <c r="H47" i="18"/>
  <c r="G47" i="18"/>
  <c r="H44" i="18"/>
  <c r="H43" i="18"/>
  <c r="H42" i="18"/>
  <c r="H41" i="18"/>
  <c r="H40" i="18"/>
  <c r="H39" i="18"/>
  <c r="H34" i="18"/>
  <c r="H33" i="18"/>
  <c r="K31" i="18"/>
  <c r="H30" i="18"/>
  <c r="H29" i="18"/>
  <c r="H26" i="18"/>
  <c r="H24" i="18"/>
  <c r="H23" i="18"/>
  <c r="H70" i="17"/>
  <c r="H69" i="17"/>
  <c r="K67" i="17"/>
  <c r="H66" i="17"/>
  <c r="H65" i="17"/>
  <c r="H63" i="17"/>
  <c r="H62" i="17"/>
  <c r="H60" i="17"/>
  <c r="H59" i="17"/>
  <c r="K51" i="17"/>
  <c r="G50" i="17"/>
  <c r="H47" i="17"/>
  <c r="G47" i="17"/>
  <c r="K31" i="17"/>
  <c r="H70" i="16"/>
  <c r="H69" i="16"/>
  <c r="K67" i="16"/>
  <c r="H66" i="16"/>
  <c r="H65" i="16"/>
  <c r="H63" i="16"/>
  <c r="H62" i="16"/>
  <c r="H60" i="16"/>
  <c r="H59" i="16"/>
  <c r="H54" i="16"/>
  <c r="H53" i="16"/>
  <c r="K51" i="16"/>
  <c r="H50" i="16"/>
  <c r="G50" i="16"/>
  <c r="H49" i="16"/>
  <c r="H48" i="16"/>
  <c r="H47" i="16"/>
  <c r="G47" i="16"/>
  <c r="H44" i="16"/>
  <c r="H43" i="16"/>
  <c r="H42" i="16"/>
  <c r="H41" i="16"/>
  <c r="H40" i="16"/>
  <c r="H39" i="16"/>
  <c r="H34" i="16"/>
  <c r="H33" i="16"/>
  <c r="K31" i="16"/>
  <c r="H30" i="16"/>
  <c r="H29" i="16"/>
  <c r="H26" i="16"/>
  <c r="H24" i="16"/>
  <c r="H23" i="16"/>
  <c r="H70" i="15"/>
  <c r="H69" i="15"/>
  <c r="K67" i="15"/>
  <c r="H66" i="15"/>
  <c r="H65" i="15"/>
  <c r="H63" i="15"/>
  <c r="H62" i="15"/>
  <c r="H60" i="15"/>
  <c r="H59" i="15"/>
  <c r="K51" i="15"/>
  <c r="G50" i="15"/>
  <c r="H47" i="15"/>
  <c r="G47" i="15"/>
  <c r="K31" i="15"/>
  <c r="H70" i="14"/>
  <c r="H69" i="14"/>
  <c r="K67" i="14"/>
  <c r="H66" i="14"/>
  <c r="H65" i="14"/>
  <c r="H63" i="14"/>
  <c r="H62" i="14"/>
  <c r="H60" i="14"/>
  <c r="H59" i="14"/>
  <c r="K51" i="14"/>
  <c r="G50" i="14"/>
  <c r="H47" i="14"/>
  <c r="G47" i="14"/>
  <c r="K31" i="14"/>
  <c r="G50" i="13"/>
  <c r="H70" i="13"/>
  <c r="H69" i="13"/>
  <c r="K67" i="13"/>
  <c r="H66" i="13"/>
  <c r="H65" i="13"/>
  <c r="H63" i="13"/>
  <c r="H62" i="13"/>
  <c r="H60" i="13"/>
  <c r="H59" i="13"/>
  <c r="K51" i="13"/>
  <c r="H47" i="13"/>
  <c r="G47" i="13"/>
  <c r="K31" i="13"/>
  <c r="H42" i="12"/>
  <c r="H39" i="12"/>
  <c r="H38" i="12"/>
  <c r="K36" i="12"/>
  <c r="H35" i="12"/>
  <c r="H34" i="12"/>
  <c r="H33" i="12"/>
  <c r="H32" i="12"/>
  <c r="H31" i="12"/>
  <c r="H30" i="12"/>
  <c r="H27" i="12"/>
  <c r="H26" i="12"/>
  <c r="H25" i="12"/>
  <c r="H24" i="12"/>
  <c r="H23" i="12"/>
  <c r="H22" i="12"/>
  <c r="H21" i="12"/>
  <c r="H20" i="12"/>
  <c r="H46" i="11"/>
  <c r="K44" i="11"/>
  <c r="H43" i="11"/>
  <c r="H42" i="11"/>
  <c r="K40" i="11"/>
  <c r="H39" i="11"/>
  <c r="H38" i="11"/>
  <c r="H37" i="11"/>
  <c r="H36" i="11"/>
  <c r="H35" i="11"/>
  <c r="H34" i="11"/>
  <c r="H33" i="11"/>
  <c r="G33" i="11"/>
  <c r="K31" i="11"/>
  <c r="H30" i="11"/>
  <c r="H29" i="11"/>
  <c r="H28" i="11"/>
  <c r="H27" i="11"/>
  <c r="H25" i="11"/>
  <c r="H24" i="11"/>
  <c r="H23" i="11"/>
  <c r="H22" i="11"/>
  <c r="H21" i="11"/>
  <c r="K71" i="10"/>
  <c r="G48" i="10"/>
  <c r="H41" i="9"/>
  <c r="K39" i="9"/>
  <c r="H38" i="9"/>
  <c r="H37" i="9"/>
  <c r="K35" i="9"/>
  <c r="H34" i="9"/>
  <c r="H33" i="9"/>
  <c r="H32" i="9"/>
  <c r="H31" i="9"/>
  <c r="H30" i="9"/>
  <c r="G30" i="9"/>
  <c r="K28" i="9"/>
  <c r="H27" i="9"/>
  <c r="H26" i="9"/>
  <c r="H25" i="9"/>
  <c r="H24" i="9"/>
  <c r="H22" i="9"/>
  <c r="H21" i="9"/>
  <c r="H20" i="9"/>
  <c r="H19" i="9"/>
  <c r="H18" i="9"/>
  <c r="H42" i="8"/>
  <c r="K40" i="8"/>
  <c r="H39" i="8"/>
  <c r="H38" i="8"/>
  <c r="K36" i="8"/>
  <c r="H35" i="8"/>
  <c r="H34" i="8"/>
  <c r="H33" i="8"/>
  <c r="H32" i="8"/>
  <c r="H31" i="8"/>
  <c r="H30" i="8"/>
  <c r="K28" i="8"/>
  <c r="H27" i="8"/>
  <c r="H26" i="8"/>
  <c r="H25" i="8"/>
  <c r="H24" i="8"/>
  <c r="H22" i="8"/>
  <c r="H21" i="8"/>
  <c r="H20" i="8"/>
  <c r="H19" i="8"/>
  <c r="H18" i="8"/>
  <c r="K38" i="7"/>
  <c r="K34" i="7"/>
  <c r="K27" i="7"/>
  <c r="K34" i="6"/>
  <c r="G29" i="6"/>
  <c r="G52" i="10" l="1"/>
  <c r="G30" i="6"/>
  <c r="G66" i="14"/>
  <c r="I66" i="14" s="1"/>
  <c r="J66" i="14" s="1"/>
  <c r="G66" i="13"/>
  <c r="I66" i="13" s="1"/>
  <c r="J66" i="13" s="1"/>
  <c r="G34" i="11"/>
  <c r="I34" i="11" s="1"/>
  <c r="J34" i="11" s="1"/>
  <c r="G35" i="8"/>
  <c r="I35" i="8" s="1"/>
  <c r="J35" i="8" s="1"/>
  <c r="G32" i="12"/>
  <c r="I32" i="12" s="1"/>
  <c r="J32" i="12" s="1"/>
  <c r="G33" i="6"/>
  <c r="G34" i="9"/>
  <c r="I34" i="9" s="1"/>
  <c r="J34" i="9" s="1"/>
  <c r="I50" i="16"/>
  <c r="J50" i="16" s="1"/>
  <c r="G32" i="7"/>
  <c r="G33" i="12"/>
  <c r="I33" i="12" s="1"/>
  <c r="J33" i="12" s="1"/>
  <c r="G66" i="15"/>
  <c r="I66" i="15" s="1"/>
  <c r="J66" i="15" s="1"/>
  <c r="I50" i="18"/>
  <c r="J50" i="18" s="1"/>
  <c r="G31" i="12"/>
  <c r="I31" i="12" s="1"/>
  <c r="J31" i="12" s="1"/>
  <c r="G66" i="16"/>
  <c r="I66" i="16" s="1"/>
  <c r="J66" i="16" s="1"/>
  <c r="G30" i="18"/>
  <c r="I30" i="18" s="1"/>
  <c r="J30" i="18" s="1"/>
  <c r="G35" i="12"/>
  <c r="I35" i="12" s="1"/>
  <c r="J35" i="12" s="1"/>
  <c r="G34" i="8"/>
  <c r="I34" i="8" s="1"/>
  <c r="J34" i="8" s="1"/>
  <c r="G33" i="9"/>
  <c r="I33" i="9" s="1"/>
  <c r="J33" i="9" s="1"/>
  <c r="G33" i="8"/>
  <c r="I33" i="8" s="1"/>
  <c r="J33" i="8" s="1"/>
  <c r="G48" i="17"/>
  <c r="G49" i="10"/>
  <c r="G66" i="18"/>
  <c r="I66" i="18" s="1"/>
  <c r="J66" i="18" s="1"/>
  <c r="G31" i="8"/>
  <c r="I31" i="8" s="1"/>
  <c r="J31" i="8" s="1"/>
  <c r="K41" i="8"/>
  <c r="K43" i="8" s="1"/>
  <c r="G36" i="11"/>
  <c r="I36" i="11" s="1"/>
  <c r="J36" i="11" s="1"/>
  <c r="G48" i="14"/>
  <c r="G30" i="15"/>
  <c r="G48" i="16"/>
  <c r="I48" i="16" s="1"/>
  <c r="J48" i="16" s="1"/>
  <c r="G30" i="17"/>
  <c r="G66" i="17"/>
  <c r="I66" i="17" s="1"/>
  <c r="J66" i="17" s="1"/>
  <c r="G32" i="6"/>
  <c r="K39" i="7"/>
  <c r="K41" i="7" s="1"/>
  <c r="G33" i="7"/>
  <c r="K40" i="9"/>
  <c r="K42" i="9" s="1"/>
  <c r="G30" i="14"/>
  <c r="G30" i="16"/>
  <c r="I30" i="16" s="1"/>
  <c r="J30" i="16" s="1"/>
  <c r="G48" i="18"/>
  <c r="I48" i="18" s="1"/>
  <c r="J48" i="18" s="1"/>
  <c r="I47" i="18"/>
  <c r="G65" i="18"/>
  <c r="G49" i="18"/>
  <c r="I49" i="18" s="1"/>
  <c r="J49" i="18" s="1"/>
  <c r="G65" i="17"/>
  <c r="I47" i="17"/>
  <c r="G49" i="17"/>
  <c r="I47" i="16"/>
  <c r="G65" i="16"/>
  <c r="G49" i="16"/>
  <c r="I47" i="15"/>
  <c r="J47" i="15" s="1"/>
  <c r="G29" i="15"/>
  <c r="G48" i="15"/>
  <c r="G49" i="15"/>
  <c r="G65" i="14"/>
  <c r="I47" i="14"/>
  <c r="G49" i="14"/>
  <c r="G48" i="13"/>
  <c r="G30" i="13"/>
  <c r="G49" i="13"/>
  <c r="I47" i="13"/>
  <c r="G65" i="13"/>
  <c r="I65" i="13" s="1"/>
  <c r="G34" i="12"/>
  <c r="I34" i="12" s="1"/>
  <c r="J34" i="12" s="1"/>
  <c r="G30" i="12"/>
  <c r="I30" i="12" s="1"/>
  <c r="G39" i="11"/>
  <c r="I39" i="11" s="1"/>
  <c r="J39" i="11" s="1"/>
  <c r="G38" i="11"/>
  <c r="I38" i="11" s="1"/>
  <c r="J38" i="11" s="1"/>
  <c r="G37" i="11"/>
  <c r="I37" i="11" s="1"/>
  <c r="J37" i="11" s="1"/>
  <c r="G35" i="11"/>
  <c r="I35" i="11" s="1"/>
  <c r="J35" i="11" s="1"/>
  <c r="K45" i="11"/>
  <c r="K47" i="11" s="1"/>
  <c r="I33" i="11"/>
  <c r="G55" i="10"/>
  <c r="G54" i="10"/>
  <c r="G51" i="10"/>
  <c r="G50" i="10"/>
  <c r="G57" i="10"/>
  <c r="I48" i="10"/>
  <c r="G32" i="9"/>
  <c r="I32" i="9" s="1"/>
  <c r="J32" i="9" s="1"/>
  <c r="G31" i="9"/>
  <c r="I31" i="9" s="1"/>
  <c r="J31" i="9" s="1"/>
  <c r="I30" i="9"/>
  <c r="G32" i="8"/>
  <c r="I32" i="8" s="1"/>
  <c r="J32" i="8" s="1"/>
  <c r="G30" i="8"/>
  <c r="G31" i="7"/>
  <c r="G30" i="7"/>
  <c r="G29" i="7"/>
  <c r="G31" i="6"/>
  <c r="G67" i="14" l="1"/>
  <c r="G70" i="14" s="1"/>
  <c r="I70" i="14" s="1"/>
  <c r="K70" i="14" s="1"/>
  <c r="J70" i="14" s="1"/>
  <c r="G67" i="18"/>
  <c r="G70" i="18" s="1"/>
  <c r="I70" i="18" s="1"/>
  <c r="K70" i="18" s="1"/>
  <c r="J70" i="18" s="1"/>
  <c r="J65" i="13"/>
  <c r="I67" i="13"/>
  <c r="G67" i="16"/>
  <c r="G70" i="16" s="1"/>
  <c r="I70" i="16" s="1"/>
  <c r="K70" i="16" s="1"/>
  <c r="J70" i="16" s="1"/>
  <c r="G51" i="16"/>
  <c r="G54" i="16" s="1"/>
  <c r="I54" i="16" s="1"/>
  <c r="G56" i="10"/>
  <c r="G34" i="6"/>
  <c r="G37" i="6" s="1"/>
  <c r="G67" i="17"/>
  <c r="G70" i="17" s="1"/>
  <c r="I70" i="17" s="1"/>
  <c r="K70" i="17" s="1"/>
  <c r="J70" i="17" s="1"/>
  <c r="I65" i="17"/>
  <c r="I67" i="17" s="1"/>
  <c r="G51" i="17"/>
  <c r="G54" i="17" s="1"/>
  <c r="G53" i="10"/>
  <c r="G51" i="18"/>
  <c r="G54" i="18" s="1"/>
  <c r="I54" i="18" s="1"/>
  <c r="K54" i="18" s="1"/>
  <c r="J54" i="18" s="1"/>
  <c r="H43" i="10"/>
  <c r="I14" i="4"/>
  <c r="I15" i="6"/>
  <c r="G29" i="18"/>
  <c r="I65" i="18"/>
  <c r="J47" i="18"/>
  <c r="J51" i="18" s="1"/>
  <c r="I51" i="18"/>
  <c r="J47" i="17"/>
  <c r="G29" i="17"/>
  <c r="I49" i="16"/>
  <c r="J49" i="16" s="1"/>
  <c r="G29" i="16"/>
  <c r="I65" i="16"/>
  <c r="J47" i="16"/>
  <c r="G65" i="15"/>
  <c r="G31" i="15"/>
  <c r="G34" i="15" s="1"/>
  <c r="G51" i="15"/>
  <c r="G54" i="15" s="1"/>
  <c r="I65" i="14"/>
  <c r="I67" i="14" s="1"/>
  <c r="G29" i="14"/>
  <c r="J47" i="14"/>
  <c r="G51" i="14"/>
  <c r="G54" i="14" s="1"/>
  <c r="G51" i="13"/>
  <c r="G54" i="13" s="1"/>
  <c r="J47" i="13"/>
  <c r="G29" i="13"/>
  <c r="G36" i="12"/>
  <c r="G39" i="12" s="1"/>
  <c r="I39" i="12" s="1"/>
  <c r="J39" i="12" s="1"/>
  <c r="I36" i="12"/>
  <c r="J30" i="12"/>
  <c r="J36" i="12" s="1"/>
  <c r="G40" i="11"/>
  <c r="G43" i="11" s="1"/>
  <c r="I43" i="11" s="1"/>
  <c r="J43" i="11" s="1"/>
  <c r="I40" i="11"/>
  <c r="J33" i="11"/>
  <c r="J40" i="11" s="1"/>
  <c r="J48" i="10"/>
  <c r="J30" i="9"/>
  <c r="J35" i="9" s="1"/>
  <c r="I35" i="9"/>
  <c r="G35" i="9"/>
  <c r="G38" i="9" s="1"/>
  <c r="I38" i="9" s="1"/>
  <c r="J38" i="9" s="1"/>
  <c r="I30" i="8"/>
  <c r="G36" i="8"/>
  <c r="G39" i="8" s="1"/>
  <c r="I39" i="8" s="1"/>
  <c r="J39" i="8" s="1"/>
  <c r="G34" i="7"/>
  <c r="G37" i="7" s="1"/>
  <c r="K35" i="5"/>
  <c r="G34" i="5"/>
  <c r="G32" i="5"/>
  <c r="G33" i="5"/>
  <c r="G31" i="5"/>
  <c r="K54" i="16" l="1"/>
  <c r="J54" i="16" s="1"/>
  <c r="G71" i="10"/>
  <c r="G74" i="10" s="1"/>
  <c r="H20" i="5"/>
  <c r="H23" i="5"/>
  <c r="H22" i="7"/>
  <c r="H23" i="24"/>
  <c r="H22" i="4"/>
  <c r="H36" i="10"/>
  <c r="H21" i="3"/>
  <c r="H22" i="3" s="1"/>
  <c r="H23" i="3" s="1"/>
  <c r="H24" i="3" s="1"/>
  <c r="H25" i="3" s="1"/>
  <c r="H26" i="3" s="1"/>
  <c r="H27" i="3" s="1"/>
  <c r="H28" i="3" s="1"/>
  <c r="H29" i="3" s="1"/>
  <c r="H53" i="17"/>
  <c r="H40" i="17"/>
  <c r="H50" i="17"/>
  <c r="I50" i="17" s="1"/>
  <c r="J50" i="17" s="1"/>
  <c r="H43" i="17"/>
  <c r="H39" i="17"/>
  <c r="H44" i="17"/>
  <c r="H49" i="17"/>
  <c r="I49" i="17" s="1"/>
  <c r="J49" i="17" s="1"/>
  <c r="H42" i="17"/>
  <c r="H48" i="17"/>
  <c r="I48" i="17" s="1"/>
  <c r="H54" i="17"/>
  <c r="I54" i="17" s="1"/>
  <c r="H41" i="17"/>
  <c r="H25" i="14"/>
  <c r="H43" i="25"/>
  <c r="H53" i="25"/>
  <c r="H39" i="25"/>
  <c r="H40" i="25"/>
  <c r="H42" i="25"/>
  <c r="H48" i="25"/>
  <c r="I48" i="25" s="1"/>
  <c r="H49" i="25"/>
  <c r="I49" i="25" s="1"/>
  <c r="J49" i="25" s="1"/>
  <c r="H41" i="25"/>
  <c r="H54" i="25"/>
  <c r="I54" i="25" s="1"/>
  <c r="K54" i="25" s="1"/>
  <c r="H44" i="25"/>
  <c r="H50" i="25"/>
  <c r="I50" i="25" s="1"/>
  <c r="J50" i="25" s="1"/>
  <c r="H31" i="5"/>
  <c r="I31" i="5" s="1"/>
  <c r="J31" i="5" s="1"/>
  <c r="I51" i="16"/>
  <c r="J51" i="16"/>
  <c r="J65" i="17"/>
  <c r="J67" i="17" s="1"/>
  <c r="H38" i="5"/>
  <c r="J65" i="14"/>
  <c r="J67" i="14" s="1"/>
  <c r="H41" i="24"/>
  <c r="H30" i="24"/>
  <c r="I30" i="24" s="1"/>
  <c r="H25" i="24"/>
  <c r="H20" i="24"/>
  <c r="H37" i="24"/>
  <c r="H33" i="24"/>
  <c r="I33" i="24" s="1"/>
  <c r="J33" i="24" s="1"/>
  <c r="H19" i="24"/>
  <c r="H32" i="24"/>
  <c r="I32" i="24" s="1"/>
  <c r="J32" i="24" s="1"/>
  <c r="H27" i="24"/>
  <c r="H34" i="24"/>
  <c r="I34" i="24" s="1"/>
  <c r="J34" i="24" s="1"/>
  <c r="H22" i="24"/>
  <c r="H18" i="24"/>
  <c r="H24" i="24"/>
  <c r="H26" i="24"/>
  <c r="H31" i="24"/>
  <c r="I31" i="24" s="1"/>
  <c r="J31" i="24" s="1"/>
  <c r="H21" i="24"/>
  <c r="H38" i="24"/>
  <c r="I38" i="24" s="1"/>
  <c r="J38" i="24" s="1"/>
  <c r="H56" i="10"/>
  <c r="I56" i="10" s="1"/>
  <c r="J56" i="10" s="1"/>
  <c r="H53" i="10"/>
  <c r="I53" i="10" s="1"/>
  <c r="J53" i="10" s="1"/>
  <c r="H50" i="10"/>
  <c r="I50" i="10" s="1"/>
  <c r="J50" i="10" s="1"/>
  <c r="H40" i="10"/>
  <c r="H74" i="10"/>
  <c r="H57" i="10"/>
  <c r="I57" i="10" s="1"/>
  <c r="J57" i="10" s="1"/>
  <c r="H51" i="10"/>
  <c r="I51" i="10" s="1"/>
  <c r="J51" i="10" s="1"/>
  <c r="H41" i="10"/>
  <c r="H35" i="10"/>
  <c r="H31" i="10"/>
  <c r="H77" i="10"/>
  <c r="H55" i="10"/>
  <c r="I55" i="10" s="1"/>
  <c r="J55" i="10" s="1"/>
  <c r="H52" i="10"/>
  <c r="I52" i="10" s="1"/>
  <c r="J52" i="10" s="1"/>
  <c r="H49" i="10"/>
  <c r="I49" i="10" s="1"/>
  <c r="H44" i="10"/>
  <c r="H39" i="10"/>
  <c r="H37" i="10"/>
  <c r="H34" i="10"/>
  <c r="H32" i="10"/>
  <c r="H42" i="10"/>
  <c r="H73" i="10"/>
  <c r="H54" i="10"/>
  <c r="I54" i="10" s="1"/>
  <c r="J54" i="10" s="1"/>
  <c r="H45" i="10"/>
  <c r="H38" i="10"/>
  <c r="H33" i="10"/>
  <c r="H24" i="5"/>
  <c r="H27" i="5"/>
  <c r="H18" i="5"/>
  <c r="H26" i="5"/>
  <c r="H32" i="5"/>
  <c r="I32" i="5" s="1"/>
  <c r="J32" i="5" s="1"/>
  <c r="H41" i="5"/>
  <c r="H21" i="5"/>
  <c r="H34" i="5"/>
  <c r="I34" i="5" s="1"/>
  <c r="J34" i="5" s="1"/>
  <c r="H36" i="6"/>
  <c r="H32" i="6"/>
  <c r="I32" i="6" s="1"/>
  <c r="J32" i="6" s="1"/>
  <c r="H26" i="6"/>
  <c r="H21" i="6"/>
  <c r="H29" i="6"/>
  <c r="I29" i="6" s="1"/>
  <c r="H25" i="6"/>
  <c r="H23" i="6"/>
  <c r="H19" i="6"/>
  <c r="H40" i="6"/>
  <c r="H33" i="6"/>
  <c r="I33" i="6" s="1"/>
  <c r="J33" i="6" s="1"/>
  <c r="H31" i="6"/>
  <c r="I31" i="6" s="1"/>
  <c r="J31" i="6" s="1"/>
  <c r="H22" i="6"/>
  <c r="H20" i="6"/>
  <c r="H18" i="6"/>
  <c r="H37" i="6"/>
  <c r="I37" i="6" s="1"/>
  <c r="J37" i="6" s="1"/>
  <c r="H30" i="6"/>
  <c r="I30" i="6" s="1"/>
  <c r="J30" i="6" s="1"/>
  <c r="H24" i="6"/>
  <c r="H26" i="7"/>
  <c r="H37" i="7"/>
  <c r="I37" i="7" s="1"/>
  <c r="J37" i="7" s="1"/>
  <c r="H29" i="7"/>
  <c r="I29" i="7" s="1"/>
  <c r="J29" i="7" s="1"/>
  <c r="H25" i="7"/>
  <c r="H23" i="7"/>
  <c r="H20" i="7"/>
  <c r="H18" i="7"/>
  <c r="H36" i="7"/>
  <c r="H32" i="7"/>
  <c r="I32" i="7" s="1"/>
  <c r="J32" i="7" s="1"/>
  <c r="H40" i="7"/>
  <c r="H31" i="7"/>
  <c r="I31" i="7" s="1"/>
  <c r="J31" i="7" s="1"/>
  <c r="H24" i="7"/>
  <c r="H21" i="7"/>
  <c r="H19" i="7"/>
  <c r="H17" i="7"/>
  <c r="H33" i="7"/>
  <c r="I33" i="7" s="1"/>
  <c r="J33" i="7" s="1"/>
  <c r="H30" i="7"/>
  <c r="I30" i="7" s="1"/>
  <c r="J30" i="7" s="1"/>
  <c r="H22" i="5"/>
  <c r="H25" i="5"/>
  <c r="H33" i="5"/>
  <c r="I33" i="5" s="1"/>
  <c r="J33" i="5" s="1"/>
  <c r="H37" i="5"/>
  <c r="H19" i="5"/>
  <c r="H30" i="5"/>
  <c r="J65" i="18"/>
  <c r="J67" i="18" s="1"/>
  <c r="I67" i="18"/>
  <c r="G31" i="18"/>
  <c r="G34" i="18" s="1"/>
  <c r="I34" i="18" s="1"/>
  <c r="I29" i="18"/>
  <c r="G31" i="17"/>
  <c r="G34" i="17" s="1"/>
  <c r="G31" i="16"/>
  <c r="G34" i="16" s="1"/>
  <c r="I34" i="16" s="1"/>
  <c r="I29" i="16"/>
  <c r="I67" i="16"/>
  <c r="J65" i="16"/>
  <c r="J67" i="16" s="1"/>
  <c r="G67" i="15"/>
  <c r="G70" i="15" s="1"/>
  <c r="I70" i="15" s="1"/>
  <c r="K70" i="15" s="1"/>
  <c r="J70" i="15" s="1"/>
  <c r="I65" i="15"/>
  <c r="G31" i="14"/>
  <c r="G34" i="14" s="1"/>
  <c r="G67" i="13"/>
  <c r="G70" i="13" s="1"/>
  <c r="I70" i="13" s="1"/>
  <c r="G31" i="13"/>
  <c r="G34" i="13" s="1"/>
  <c r="I36" i="8"/>
  <c r="J30" i="8"/>
  <c r="J36" i="8" s="1"/>
  <c r="G30" i="5"/>
  <c r="K54" i="17" l="1"/>
  <c r="J54" i="17" s="1"/>
  <c r="I74" i="10"/>
  <c r="K74" i="10" s="1"/>
  <c r="J74" i="10" s="1"/>
  <c r="J54" i="25"/>
  <c r="H29" i="15"/>
  <c r="I29" i="15" s="1"/>
  <c r="J29" i="15" s="1"/>
  <c r="H25" i="15"/>
  <c r="H25" i="25"/>
  <c r="H25" i="17"/>
  <c r="H25" i="13"/>
  <c r="H34" i="13"/>
  <c r="I34" i="13" s="1"/>
  <c r="K34" i="13" s="1"/>
  <c r="K35" i="13" s="1"/>
  <c r="H23" i="13"/>
  <c r="H34" i="15"/>
  <c r="I34" i="15" s="1"/>
  <c r="K34" i="15" s="1"/>
  <c r="K35" i="15" s="1"/>
  <c r="H30" i="15"/>
  <c r="I30" i="15" s="1"/>
  <c r="J30" i="15" s="1"/>
  <c r="H33" i="15"/>
  <c r="H24" i="15"/>
  <c r="H26" i="15"/>
  <c r="H23" i="15"/>
  <c r="H30" i="17"/>
  <c r="I30" i="17" s="1"/>
  <c r="J30" i="17" s="1"/>
  <c r="J48" i="17"/>
  <c r="J51" i="17" s="1"/>
  <c r="I51" i="17"/>
  <c r="H33" i="13"/>
  <c r="H29" i="13"/>
  <c r="I29" i="13" s="1"/>
  <c r="J29" i="13" s="1"/>
  <c r="H30" i="13"/>
  <c r="I30" i="13" s="1"/>
  <c r="J30" i="13" s="1"/>
  <c r="H24" i="13"/>
  <c r="H26" i="13"/>
  <c r="H42" i="15"/>
  <c r="H48" i="15"/>
  <c r="I48" i="15" s="1"/>
  <c r="H54" i="15"/>
  <c r="I54" i="15" s="1"/>
  <c r="H41" i="15"/>
  <c r="H53" i="15"/>
  <c r="H40" i="15"/>
  <c r="H50" i="15"/>
  <c r="I50" i="15" s="1"/>
  <c r="J50" i="15" s="1"/>
  <c r="H44" i="15"/>
  <c r="H43" i="15"/>
  <c r="H39" i="15"/>
  <c r="H49" i="15"/>
  <c r="I49" i="15" s="1"/>
  <c r="J49" i="15" s="1"/>
  <c r="H54" i="14"/>
  <c r="I54" i="14" s="1"/>
  <c r="H41" i="14"/>
  <c r="H53" i="14"/>
  <c r="H40" i="14"/>
  <c r="H50" i="14"/>
  <c r="I50" i="14" s="1"/>
  <c r="J50" i="14" s="1"/>
  <c r="H44" i="14"/>
  <c r="H43" i="14"/>
  <c r="H39" i="14"/>
  <c r="H49" i="14"/>
  <c r="I49" i="14" s="1"/>
  <c r="J49" i="14" s="1"/>
  <c r="H42" i="14"/>
  <c r="H48" i="14"/>
  <c r="I48" i="14" s="1"/>
  <c r="H24" i="14"/>
  <c r="H30" i="14"/>
  <c r="I30" i="14" s="1"/>
  <c r="J30" i="14" s="1"/>
  <c r="H23" i="14"/>
  <c r="H29" i="14"/>
  <c r="I29" i="14" s="1"/>
  <c r="J29" i="14" s="1"/>
  <c r="H34" i="14"/>
  <c r="I34" i="14" s="1"/>
  <c r="K34" i="14" s="1"/>
  <c r="K35" i="14" s="1"/>
  <c r="H26" i="14"/>
  <c r="H33" i="14"/>
  <c r="J48" i="25"/>
  <c r="J51" i="25" s="1"/>
  <c r="I51" i="25"/>
  <c r="H29" i="17"/>
  <c r="I29" i="17" s="1"/>
  <c r="J29" i="17" s="1"/>
  <c r="H34" i="17"/>
  <c r="I34" i="17" s="1"/>
  <c r="K34" i="17" s="1"/>
  <c r="K35" i="17" s="1"/>
  <c r="H50" i="13"/>
  <c r="I50" i="13" s="1"/>
  <c r="J50" i="13" s="1"/>
  <c r="H48" i="13"/>
  <c r="I48" i="13" s="1"/>
  <c r="H41" i="13"/>
  <c r="H54" i="13"/>
  <c r="I54" i="13" s="1"/>
  <c r="H42" i="13"/>
  <c r="H40" i="13"/>
  <c r="H43" i="13"/>
  <c r="H39" i="13"/>
  <c r="H53" i="13"/>
  <c r="H49" i="13"/>
  <c r="I49" i="13" s="1"/>
  <c r="J49" i="13" s="1"/>
  <c r="H44" i="13"/>
  <c r="H26" i="17"/>
  <c r="H33" i="17"/>
  <c r="H23" i="25"/>
  <c r="H24" i="25"/>
  <c r="H29" i="25"/>
  <c r="I29" i="25" s="1"/>
  <c r="J29" i="25" s="1"/>
  <c r="H26" i="25"/>
  <c r="H33" i="25"/>
  <c r="H23" i="17"/>
  <c r="H24" i="17"/>
  <c r="H34" i="25"/>
  <c r="I34" i="25" s="1"/>
  <c r="K34" i="25" s="1"/>
  <c r="K35" i="25" s="1"/>
  <c r="H30" i="25"/>
  <c r="I30" i="25" s="1"/>
  <c r="J30" i="25" s="1"/>
  <c r="I35" i="24"/>
  <c r="J30" i="24"/>
  <c r="J35" i="24" s="1"/>
  <c r="J49" i="10"/>
  <c r="J71" i="10" s="1"/>
  <c r="I71" i="10"/>
  <c r="J34" i="7"/>
  <c r="I34" i="7"/>
  <c r="I34" i="6"/>
  <c r="J29" i="6"/>
  <c r="J34" i="6" s="1"/>
  <c r="I31" i="18"/>
  <c r="J29" i="18"/>
  <c r="J31" i="18" s="1"/>
  <c r="K34" i="18"/>
  <c r="K35" i="18" s="1"/>
  <c r="I31" i="16"/>
  <c r="J29" i="16"/>
  <c r="J31" i="16" s="1"/>
  <c r="K34" i="16"/>
  <c r="K35" i="16" s="1"/>
  <c r="I67" i="15"/>
  <c r="J65" i="15"/>
  <c r="J67" i="15" s="1"/>
  <c r="J67" i="13"/>
  <c r="K70" i="13"/>
  <c r="J70" i="13" s="1"/>
  <c r="G35" i="5"/>
  <c r="G38" i="5" s="1"/>
  <c r="I38" i="5" s="1"/>
  <c r="I30" i="5"/>
  <c r="K54" i="15" l="1"/>
  <c r="J54" i="15" s="1"/>
  <c r="K54" i="14"/>
  <c r="J54" i="14" s="1"/>
  <c r="K54" i="13"/>
  <c r="J54" i="13" s="1"/>
  <c r="J31" i="13"/>
  <c r="I31" i="13"/>
  <c r="J34" i="15"/>
  <c r="I31" i="15"/>
  <c r="J31" i="15"/>
  <c r="J31" i="14"/>
  <c r="I31" i="17"/>
  <c r="J31" i="17"/>
  <c r="I31" i="14"/>
  <c r="J48" i="15"/>
  <c r="J51" i="15" s="1"/>
  <c r="I51" i="15"/>
  <c r="J48" i="14"/>
  <c r="J51" i="14" s="1"/>
  <c r="I51" i="14"/>
  <c r="J48" i="13"/>
  <c r="J51" i="13" s="1"/>
  <c r="I51" i="13"/>
  <c r="J31" i="25"/>
  <c r="I31" i="25"/>
  <c r="J34" i="25"/>
  <c r="J34" i="18"/>
  <c r="J34" i="17"/>
  <c r="J34" i="16"/>
  <c r="J34" i="14"/>
  <c r="J34" i="13"/>
  <c r="J38" i="5"/>
  <c r="I35" i="5"/>
  <c r="J30" i="5"/>
  <c r="J35" i="5" s="1"/>
  <c r="H40" i="4" l="1"/>
  <c r="H37" i="4"/>
  <c r="H36" i="4"/>
  <c r="K34" i="4"/>
  <c r="H33" i="4"/>
  <c r="H32" i="4"/>
  <c r="H31" i="4"/>
  <c r="H30" i="4"/>
  <c r="G29" i="4"/>
  <c r="H26" i="4"/>
  <c r="H25" i="4"/>
  <c r="H24" i="4"/>
  <c r="H23" i="4"/>
  <c r="H21" i="4"/>
  <c r="H20" i="4"/>
  <c r="H19" i="4"/>
  <c r="H18" i="4"/>
  <c r="H17" i="4"/>
  <c r="H45" i="3"/>
  <c r="H42" i="3"/>
  <c r="H41" i="3"/>
  <c r="K39" i="3"/>
  <c r="H38" i="3"/>
  <c r="H37" i="3"/>
  <c r="H36" i="3"/>
  <c r="H35" i="3"/>
  <c r="H34" i="3"/>
  <c r="H33" i="3"/>
  <c r="H32" i="3"/>
  <c r="G33" i="4" l="1"/>
  <c r="G30" i="4"/>
  <c r="I30" i="4" s="1"/>
  <c r="J30" i="4" s="1"/>
  <c r="I33" i="3"/>
  <c r="J33" i="3" s="1"/>
  <c r="G32" i="4"/>
  <c r="I32" i="4" s="1"/>
  <c r="J32" i="4" s="1"/>
  <c r="G31" i="4"/>
  <c r="I31" i="4" s="1"/>
  <c r="J31" i="4" s="1"/>
  <c r="I37" i="3"/>
  <c r="J37" i="3" s="1"/>
  <c r="I33" i="4"/>
  <c r="J33" i="4" s="1"/>
  <c r="I34" i="3"/>
  <c r="J34" i="3" s="1"/>
  <c r="I38" i="3"/>
  <c r="J38" i="3" s="1"/>
  <c r="I36" i="3"/>
  <c r="J36" i="3" s="1"/>
  <c r="I29" i="4"/>
  <c r="I35" i="3"/>
  <c r="J35" i="3" s="1"/>
  <c r="G34" i="4" l="1"/>
  <c r="G37" i="4" s="1"/>
  <c r="I37" i="4" s="1"/>
  <c r="J37" i="4" s="1"/>
  <c r="G27" i="3"/>
  <c r="G22" i="24"/>
  <c r="I22" i="24" s="1"/>
  <c r="J22" i="24" s="1"/>
  <c r="G17" i="7"/>
  <c r="G40" i="14"/>
  <c r="I40" i="14" s="1"/>
  <c r="J40" i="14" s="1"/>
  <c r="G25" i="16"/>
  <c r="I25" i="16" s="1"/>
  <c r="J25" i="16" s="1"/>
  <c r="G26" i="9"/>
  <c r="I26" i="9" s="1"/>
  <c r="J26" i="9" s="1"/>
  <c r="G44" i="25"/>
  <c r="I44" i="25" s="1"/>
  <c r="K44" i="25" s="1"/>
  <c r="G18" i="24"/>
  <c r="G20" i="6"/>
  <c r="I20" i="6" s="1"/>
  <c r="J20" i="6" s="1"/>
  <c r="G22" i="11"/>
  <c r="I22" i="11" s="1"/>
  <c r="J22" i="11" s="1"/>
  <c r="G21" i="7"/>
  <c r="I21" i="7" s="1"/>
  <c r="J21" i="7" s="1"/>
  <c r="G18" i="7"/>
  <c r="I18" i="7" s="1"/>
  <c r="J18" i="7" s="1"/>
  <c r="G20" i="24"/>
  <c r="I20" i="24" s="1"/>
  <c r="J20" i="24" s="1"/>
  <c r="G26" i="14"/>
  <c r="I26" i="14" s="1"/>
  <c r="G24" i="13"/>
  <c r="I24" i="13" s="1"/>
  <c r="J24" i="13" s="1"/>
  <c r="G20" i="7"/>
  <c r="I20" i="7" s="1"/>
  <c r="J20" i="7" s="1"/>
  <c r="G23" i="24"/>
  <c r="I23" i="24" s="1"/>
  <c r="J23" i="24" s="1"/>
  <c r="G23" i="11"/>
  <c r="I23" i="11" s="1"/>
  <c r="J23" i="11" s="1"/>
  <c r="I34" i="4"/>
  <c r="J29" i="4"/>
  <c r="J34" i="4" s="1"/>
  <c r="I42" i="3"/>
  <c r="I32" i="3"/>
  <c r="I39" i="3" s="1"/>
  <c r="G26" i="12" l="1"/>
  <c r="I26" i="12" s="1"/>
  <c r="J26" i="12" s="1"/>
  <c r="G61" i="14"/>
  <c r="I61" i="14" s="1"/>
  <c r="J61" i="14" s="1"/>
  <c r="G21" i="12"/>
  <c r="I21" i="12" s="1"/>
  <c r="J21" i="12" s="1"/>
  <c r="G22" i="3"/>
  <c r="I22" i="3" s="1"/>
  <c r="J22" i="3" s="1"/>
  <c r="G22" i="12"/>
  <c r="I22" i="12" s="1"/>
  <c r="J22" i="12" s="1"/>
  <c r="G23" i="3"/>
  <c r="I23" i="3" s="1"/>
  <c r="J23" i="3" s="1"/>
  <c r="G41" i="10"/>
  <c r="I41" i="10" s="1"/>
  <c r="J41" i="10" s="1"/>
  <c r="G24" i="3"/>
  <c r="I24" i="3" s="1"/>
  <c r="J24" i="3" s="1"/>
  <c r="G29" i="3"/>
  <c r="I29" i="3" s="1"/>
  <c r="J29" i="3" s="1"/>
  <c r="G19" i="24"/>
  <c r="I19" i="24" s="1"/>
  <c r="J19" i="24" s="1"/>
  <c r="G24" i="12"/>
  <c r="I24" i="12" s="1"/>
  <c r="J24" i="12" s="1"/>
  <c r="G25" i="3"/>
  <c r="I25" i="3" s="1"/>
  <c r="J25" i="3" s="1"/>
  <c r="G27" i="12"/>
  <c r="I27" i="12" s="1"/>
  <c r="J27" i="12" s="1"/>
  <c r="G28" i="3"/>
  <c r="I28" i="3" s="1"/>
  <c r="J28" i="3" s="1"/>
  <c r="G25" i="12"/>
  <c r="I25" i="12" s="1"/>
  <c r="K28" i="12" s="1"/>
  <c r="G26" i="3"/>
  <c r="G20" i="12"/>
  <c r="I20" i="12" s="1"/>
  <c r="J20" i="12" s="1"/>
  <c r="G21" i="3"/>
  <c r="I21" i="3" s="1"/>
  <c r="J21" i="3" s="1"/>
  <c r="G43" i="14"/>
  <c r="I43" i="14" s="1"/>
  <c r="J43" i="14" s="1"/>
  <c r="G43" i="16"/>
  <c r="I43" i="16" s="1"/>
  <c r="J43" i="16" s="1"/>
  <c r="G25" i="15"/>
  <c r="I25" i="15" s="1"/>
  <c r="J25" i="15" s="1"/>
  <c r="G25" i="14"/>
  <c r="I25" i="14" s="1"/>
  <c r="J25" i="14" s="1"/>
  <c r="G61" i="13"/>
  <c r="I61" i="13" s="1"/>
  <c r="J61" i="13" s="1"/>
  <c r="G35" i="10"/>
  <c r="I35" i="10" s="1"/>
  <c r="J35" i="10" s="1"/>
  <c r="G24" i="5"/>
  <c r="I24" i="5" s="1"/>
  <c r="J24" i="5" s="1"/>
  <c r="G20" i="4"/>
  <c r="I20" i="4" s="1"/>
  <c r="J20" i="4" s="1"/>
  <c r="G24" i="8"/>
  <c r="I24" i="8" s="1"/>
  <c r="J24" i="8" s="1"/>
  <c r="G21" i="4"/>
  <c r="I21" i="4" s="1"/>
  <c r="J21" i="4" s="1"/>
  <c r="G62" i="17"/>
  <c r="I62" i="17" s="1"/>
  <c r="K62" i="17" s="1"/>
  <c r="K63" i="17" s="1"/>
  <c r="G26" i="25"/>
  <c r="I26" i="25" s="1"/>
  <c r="K26" i="25" s="1"/>
  <c r="K27" i="25" s="1"/>
  <c r="K36" i="25" s="1"/>
  <c r="G26" i="13"/>
  <c r="I26" i="13" s="1"/>
  <c r="K26" i="13" s="1"/>
  <c r="K27" i="13" s="1"/>
  <c r="K36" i="13" s="1"/>
  <c r="G43" i="10"/>
  <c r="I43" i="10" s="1"/>
  <c r="J43" i="10" s="1"/>
  <c r="G44" i="13"/>
  <c r="I44" i="13" s="1"/>
  <c r="G24" i="9"/>
  <c r="I24" i="9" s="1"/>
  <c r="J24" i="9" s="1"/>
  <c r="G23" i="13"/>
  <c r="I23" i="13" s="1"/>
  <c r="G44" i="18"/>
  <c r="I44" i="18" s="1"/>
  <c r="K44" i="18" s="1"/>
  <c r="K45" i="18" s="1"/>
  <c r="G40" i="27"/>
  <c r="I40" i="27" s="1"/>
  <c r="J40" i="27" s="1"/>
  <c r="G61" i="27"/>
  <c r="G18" i="5"/>
  <c r="I18" i="5" s="1"/>
  <c r="G59" i="13"/>
  <c r="I59" i="13" s="1"/>
  <c r="G43" i="27"/>
  <c r="I43" i="27" s="1"/>
  <c r="J43" i="27" s="1"/>
  <c r="G25" i="27"/>
  <c r="G18" i="9"/>
  <c r="I18" i="9" s="1"/>
  <c r="G18" i="6"/>
  <c r="I18" i="6" s="1"/>
  <c r="G17" i="4"/>
  <c r="I17" i="4" s="1"/>
  <c r="J17" i="4" s="1"/>
  <c r="G44" i="27"/>
  <c r="G62" i="27"/>
  <c r="I62" i="27" s="1"/>
  <c r="G26" i="27"/>
  <c r="G23" i="12"/>
  <c r="I23" i="12" s="1"/>
  <c r="J23" i="12" s="1"/>
  <c r="G39" i="27"/>
  <c r="I39" i="27" s="1"/>
  <c r="G41" i="25"/>
  <c r="I41" i="25" s="1"/>
  <c r="J41" i="25" s="1"/>
  <c r="G59" i="27"/>
  <c r="G23" i="27"/>
  <c r="I23" i="27" s="1"/>
  <c r="G41" i="27"/>
  <c r="I41" i="27" s="1"/>
  <c r="J41" i="27" s="1"/>
  <c r="G42" i="25"/>
  <c r="I42" i="25" s="1"/>
  <c r="J42" i="25" s="1"/>
  <c r="G42" i="27"/>
  <c r="I42" i="27" s="1"/>
  <c r="J42" i="27" s="1"/>
  <c r="G60" i="27"/>
  <c r="I60" i="27" s="1"/>
  <c r="J60" i="27" s="1"/>
  <c r="G24" i="27"/>
  <c r="I24" i="27" s="1"/>
  <c r="J24" i="27" s="1"/>
  <c r="G26" i="8"/>
  <c r="I26" i="8" s="1"/>
  <c r="J26" i="8" s="1"/>
  <c r="G19" i="5"/>
  <c r="I19" i="5" s="1"/>
  <c r="J19" i="5" s="1"/>
  <c r="G42" i="14"/>
  <c r="I42" i="14" s="1"/>
  <c r="J42" i="14" s="1"/>
  <c r="G24" i="4"/>
  <c r="I24" i="4" s="1"/>
  <c r="J24" i="4" s="1"/>
  <c r="G26" i="7"/>
  <c r="I26" i="7" s="1"/>
  <c r="J26" i="7" s="1"/>
  <c r="G26" i="4"/>
  <c r="I26" i="4" s="1"/>
  <c r="K27" i="4" s="1"/>
  <c r="G18" i="4"/>
  <c r="I18" i="4" s="1"/>
  <c r="J18" i="4" s="1"/>
  <c r="G21" i="9"/>
  <c r="I21" i="9" s="1"/>
  <c r="J21" i="9" s="1"/>
  <c r="G23" i="18"/>
  <c r="I23" i="18" s="1"/>
  <c r="G19" i="9"/>
  <c r="I19" i="9" s="1"/>
  <c r="J19" i="9" s="1"/>
  <c r="G25" i="6"/>
  <c r="I25" i="6" s="1"/>
  <c r="J25" i="6" s="1"/>
  <c r="G26" i="5"/>
  <c r="I26" i="5" s="1"/>
  <c r="J26" i="5" s="1"/>
  <c r="G25" i="4"/>
  <c r="I25" i="4" s="1"/>
  <c r="J25" i="4" s="1"/>
  <c r="G21" i="11"/>
  <c r="I21" i="11" s="1"/>
  <c r="G43" i="25"/>
  <c r="I43" i="25" s="1"/>
  <c r="J43" i="25" s="1"/>
  <c r="G26" i="24"/>
  <c r="I26" i="24" s="1"/>
  <c r="J26" i="24" s="1"/>
  <c r="G39" i="13"/>
  <c r="I39" i="13" s="1"/>
  <c r="G22" i="4"/>
  <c r="I22" i="4" s="1"/>
  <c r="J22" i="4" s="1"/>
  <c r="G43" i="18"/>
  <c r="I43" i="18" s="1"/>
  <c r="J43" i="18" s="1"/>
  <c r="G26" i="18"/>
  <c r="I26" i="18" s="1"/>
  <c r="K26" i="18" s="1"/>
  <c r="K27" i="18" s="1"/>
  <c r="K36" i="18" s="1"/>
  <c r="G26" i="17"/>
  <c r="I26" i="17" s="1"/>
  <c r="K26" i="17" s="1"/>
  <c r="K27" i="17" s="1"/>
  <c r="K36" i="17" s="1"/>
  <c r="G62" i="25"/>
  <c r="I62" i="25" s="1"/>
  <c r="K62" i="25" s="1"/>
  <c r="K63" i="25" s="1"/>
  <c r="G18" i="8"/>
  <c r="I18" i="8" s="1"/>
  <c r="G61" i="15"/>
  <c r="I61" i="15" s="1"/>
  <c r="J61" i="15" s="1"/>
  <c r="G25" i="13"/>
  <c r="G43" i="15"/>
  <c r="I43" i="15" s="1"/>
  <c r="J43" i="15" s="1"/>
  <c r="G25" i="8"/>
  <c r="I25" i="8" s="1"/>
  <c r="J25" i="8" s="1"/>
  <c r="G20" i="8"/>
  <c r="I20" i="8" s="1"/>
  <c r="J20" i="8" s="1"/>
  <c r="G40" i="18"/>
  <c r="I40" i="18" s="1"/>
  <c r="J40" i="18" s="1"/>
  <c r="G42" i="15"/>
  <c r="I42" i="15" s="1"/>
  <c r="J42" i="15" s="1"/>
  <c r="G59" i="18"/>
  <c r="I59" i="18" s="1"/>
  <c r="J59" i="18" s="1"/>
  <c r="G20" i="5"/>
  <c r="I20" i="5" s="1"/>
  <c r="J20" i="5" s="1"/>
  <c r="G44" i="17"/>
  <c r="I44" i="17" s="1"/>
  <c r="K44" i="17" s="1"/>
  <c r="G62" i="18"/>
  <c r="I62" i="18" s="1"/>
  <c r="G61" i="16"/>
  <c r="G43" i="13"/>
  <c r="I43" i="13" s="1"/>
  <c r="J43" i="13" s="1"/>
  <c r="G60" i="17"/>
  <c r="G60" i="14"/>
  <c r="I60" i="14" s="1"/>
  <c r="J60" i="14" s="1"/>
  <c r="G22" i="9"/>
  <c r="I22" i="9" s="1"/>
  <c r="J22" i="9" s="1"/>
  <c r="G60" i="25"/>
  <c r="I60" i="25" s="1"/>
  <c r="J60" i="25" s="1"/>
  <c r="G61" i="17"/>
  <c r="I61" i="17" s="1"/>
  <c r="J61" i="17" s="1"/>
  <c r="G43" i="17"/>
  <c r="I43" i="17" s="1"/>
  <c r="J43" i="17" s="1"/>
  <c r="G24" i="18"/>
  <c r="I24" i="18" s="1"/>
  <c r="J24" i="18" s="1"/>
  <c r="G21" i="8"/>
  <c r="I21" i="8" s="1"/>
  <c r="J21" i="8" s="1"/>
  <c r="G29" i="11"/>
  <c r="I29" i="11" s="1"/>
  <c r="J29" i="11" s="1"/>
  <c r="G38" i="10"/>
  <c r="I38" i="10" s="1"/>
  <c r="J38" i="10" s="1"/>
  <c r="G60" i="18"/>
  <c r="I60" i="18" s="1"/>
  <c r="J60" i="18" s="1"/>
  <c r="G24" i="25"/>
  <c r="I24" i="25" s="1"/>
  <c r="J24" i="25" s="1"/>
  <c r="G40" i="17"/>
  <c r="I40" i="17" s="1"/>
  <c r="J40" i="17" s="1"/>
  <c r="G40" i="25"/>
  <c r="I40" i="25" s="1"/>
  <c r="J40" i="25" s="1"/>
  <c r="G37" i="10"/>
  <c r="I37" i="10" s="1"/>
  <c r="J37" i="10" s="1"/>
  <c r="G24" i="24"/>
  <c r="I24" i="24" s="1"/>
  <c r="J24" i="24" s="1"/>
  <c r="G61" i="25"/>
  <c r="I61" i="25" s="1"/>
  <c r="J61" i="25" s="1"/>
  <c r="G25" i="17"/>
  <c r="I25" i="17" s="1"/>
  <c r="J25" i="17" s="1"/>
  <c r="G25" i="25"/>
  <c r="I25" i="25" s="1"/>
  <c r="J25" i="25" s="1"/>
  <c r="G42" i="18"/>
  <c r="I42" i="18" s="1"/>
  <c r="J42" i="18" s="1"/>
  <c r="G28" i="11"/>
  <c r="I28" i="11" s="1"/>
  <c r="J28" i="11" s="1"/>
  <c r="G25" i="24"/>
  <c r="I25" i="24" s="1"/>
  <c r="J25" i="24" s="1"/>
  <c r="G44" i="14"/>
  <c r="I44" i="14" s="1"/>
  <c r="G26" i="16"/>
  <c r="I26" i="16" s="1"/>
  <c r="K26" i="16" s="1"/>
  <c r="K27" i="16" s="1"/>
  <c r="K36" i="16" s="1"/>
  <c r="G41" i="16"/>
  <c r="I41" i="16" s="1"/>
  <c r="J41" i="16" s="1"/>
  <c r="G59" i="14"/>
  <c r="G61" i="18"/>
  <c r="G27" i="11"/>
  <c r="I27" i="11" s="1"/>
  <c r="J27" i="11" s="1"/>
  <c r="G25" i="18"/>
  <c r="G24" i="17"/>
  <c r="I24" i="17" s="1"/>
  <c r="J24" i="17" s="1"/>
  <c r="G42" i="17"/>
  <c r="I42" i="17" s="1"/>
  <c r="J42" i="17" s="1"/>
  <c r="G62" i="16"/>
  <c r="I62" i="16" s="1"/>
  <c r="K62" i="16" s="1"/>
  <c r="K63" i="16" s="1"/>
  <c r="G41" i="14"/>
  <c r="I41" i="14" s="1"/>
  <c r="J41" i="14" s="1"/>
  <c r="G26" i="11"/>
  <c r="G23" i="4"/>
  <c r="I23" i="4" s="1"/>
  <c r="J23" i="4" s="1"/>
  <c r="G23" i="7"/>
  <c r="I23" i="7" s="1"/>
  <c r="J23" i="7" s="1"/>
  <c r="G21" i="5"/>
  <c r="I21" i="5" s="1"/>
  <c r="J21" i="5" s="1"/>
  <c r="G23" i="5"/>
  <c r="I23" i="5" s="1"/>
  <c r="J23" i="5" s="1"/>
  <c r="G33" i="10"/>
  <c r="I33" i="10" s="1"/>
  <c r="J33" i="10" s="1"/>
  <c r="G19" i="8"/>
  <c r="I19" i="8" s="1"/>
  <c r="J19" i="8" s="1"/>
  <c r="G42" i="10"/>
  <c r="I42" i="10" s="1"/>
  <c r="J42" i="10" s="1"/>
  <c r="G23" i="9"/>
  <c r="I27" i="3"/>
  <c r="J27" i="3" s="1"/>
  <c r="G30" i="11"/>
  <c r="I30" i="11" s="1"/>
  <c r="J30" i="11" s="1"/>
  <c r="G40" i="15"/>
  <c r="I40" i="15" s="1"/>
  <c r="J40" i="15" s="1"/>
  <c r="G40" i="13"/>
  <c r="I40" i="13" s="1"/>
  <c r="J40" i="13" s="1"/>
  <c r="G21" i="6"/>
  <c r="I21" i="6" s="1"/>
  <c r="J21" i="6" s="1"/>
  <c r="G22" i="7"/>
  <c r="I22" i="7" s="1"/>
  <c r="J22" i="7" s="1"/>
  <c r="G19" i="6"/>
  <c r="I19" i="6" s="1"/>
  <c r="J19" i="6" s="1"/>
  <c r="G44" i="10"/>
  <c r="I44" i="10" s="1"/>
  <c r="G24" i="11"/>
  <c r="I24" i="11" s="1"/>
  <c r="J24" i="11" s="1"/>
  <c r="G27" i="8"/>
  <c r="I27" i="8" s="1"/>
  <c r="J27" i="8" s="1"/>
  <c r="G27" i="24"/>
  <c r="I27" i="24" s="1"/>
  <c r="K28" i="24" s="1"/>
  <c r="G45" i="10"/>
  <c r="I45" i="10" s="1"/>
  <c r="J45" i="10" s="1"/>
  <c r="G25" i="7"/>
  <c r="I25" i="7" s="1"/>
  <c r="J25" i="7" s="1"/>
  <c r="G36" i="10"/>
  <c r="I36" i="10" s="1"/>
  <c r="J36" i="10" s="1"/>
  <c r="G39" i="25"/>
  <c r="I39" i="25" s="1"/>
  <c r="J39" i="25" s="1"/>
  <c r="G21" i="24"/>
  <c r="I21" i="24" s="1"/>
  <c r="J21" i="24" s="1"/>
  <c r="G25" i="11"/>
  <c r="I25" i="11" s="1"/>
  <c r="J25" i="11" s="1"/>
  <c r="G27" i="5"/>
  <c r="I27" i="5" s="1"/>
  <c r="K28" i="5" s="1"/>
  <c r="G27" i="9"/>
  <c r="I27" i="9" s="1"/>
  <c r="J27" i="9" s="1"/>
  <c r="G31" i="10"/>
  <c r="I31" i="10" s="1"/>
  <c r="G44" i="15"/>
  <c r="I44" i="15" s="1"/>
  <c r="G39" i="15"/>
  <c r="G39" i="16"/>
  <c r="I39" i="16" s="1"/>
  <c r="G59" i="16"/>
  <c r="I59" i="16" s="1"/>
  <c r="G59" i="15"/>
  <c r="I59" i="15" s="1"/>
  <c r="G39" i="18"/>
  <c r="I39" i="18" s="1"/>
  <c r="G34" i="10"/>
  <c r="I34" i="10" s="1"/>
  <c r="J34" i="10" s="1"/>
  <c r="G23" i="6"/>
  <c r="I23" i="6" s="1"/>
  <c r="J23" i="6" s="1"/>
  <c r="G39" i="14"/>
  <c r="I39" i="14" s="1"/>
  <c r="G39" i="10"/>
  <c r="I39" i="10" s="1"/>
  <c r="J39" i="10" s="1"/>
  <c r="G39" i="17"/>
  <c r="I39" i="17" s="1"/>
  <c r="J39" i="17" s="1"/>
  <c r="G26" i="6"/>
  <c r="I26" i="6" s="1"/>
  <c r="K27" i="6" s="1"/>
  <c r="G62" i="15"/>
  <c r="I62" i="15" s="1"/>
  <c r="K62" i="15" s="1"/>
  <c r="K63" i="15" s="1"/>
  <c r="G44" i="16"/>
  <c r="I44" i="16" s="1"/>
  <c r="G23" i="8"/>
  <c r="I23" i="8" s="1"/>
  <c r="J23" i="8" s="1"/>
  <c r="G41" i="13"/>
  <c r="I41" i="13" s="1"/>
  <c r="J41" i="13" s="1"/>
  <c r="G41" i="15"/>
  <c r="I41" i="15" s="1"/>
  <c r="J41" i="15" s="1"/>
  <c r="G32" i="10"/>
  <c r="I32" i="10" s="1"/>
  <c r="J32" i="10" s="1"/>
  <c r="G40" i="10"/>
  <c r="I40" i="10" s="1"/>
  <c r="J40" i="10" s="1"/>
  <c r="G19" i="4"/>
  <c r="I19" i="4" s="1"/>
  <c r="J19" i="4" s="1"/>
  <c r="G40" i="16"/>
  <c r="I40" i="16" s="1"/>
  <c r="J40" i="16" s="1"/>
  <c r="G62" i="14"/>
  <c r="I62" i="14" s="1"/>
  <c r="K62" i="14" s="1"/>
  <c r="K63" i="14" s="1"/>
  <c r="G26" i="15"/>
  <c r="I26" i="15" s="1"/>
  <c r="K26" i="15" s="1"/>
  <c r="K27" i="15" s="1"/>
  <c r="K36" i="15" s="1"/>
  <c r="G42" i="13"/>
  <c r="G24" i="6"/>
  <c r="I24" i="6" s="1"/>
  <c r="J24" i="6" s="1"/>
  <c r="G60" i="13"/>
  <c r="I60" i="13" s="1"/>
  <c r="J60" i="13" s="1"/>
  <c r="G24" i="16"/>
  <c r="I24" i="16" s="1"/>
  <c r="J24" i="16" s="1"/>
  <c r="G41" i="18"/>
  <c r="I41" i="18" s="1"/>
  <c r="J41" i="18" s="1"/>
  <c r="G23" i="25"/>
  <c r="G23" i="16"/>
  <c r="I23" i="16" s="1"/>
  <c r="G23" i="14"/>
  <c r="I23" i="14" s="1"/>
  <c r="G23" i="15"/>
  <c r="G22" i="6"/>
  <c r="I22" i="6" s="1"/>
  <c r="J22" i="6" s="1"/>
  <c r="G19" i="7"/>
  <c r="I19" i="7" s="1"/>
  <c r="J19" i="7" s="1"/>
  <c r="G25" i="5"/>
  <c r="I25" i="5" s="1"/>
  <c r="J25" i="5" s="1"/>
  <c r="G60" i="15"/>
  <c r="I60" i="15" s="1"/>
  <c r="J60" i="15" s="1"/>
  <c r="G24" i="15"/>
  <c r="I24" i="15" s="1"/>
  <c r="J24" i="15" s="1"/>
  <c r="G24" i="14"/>
  <c r="I24" i="14" s="1"/>
  <c r="J24" i="14" s="1"/>
  <c r="G42" i="16"/>
  <c r="I42" i="16" s="1"/>
  <c r="J42" i="16" s="1"/>
  <c r="G41" i="17"/>
  <c r="I41" i="17" s="1"/>
  <c r="J41" i="17" s="1"/>
  <c r="G59" i="25"/>
  <c r="G22" i="8"/>
  <c r="I22" i="8" s="1"/>
  <c r="J22" i="8" s="1"/>
  <c r="G20" i="9"/>
  <c r="I20" i="9" s="1"/>
  <c r="J20" i="9" s="1"/>
  <c r="G24" i="7"/>
  <c r="I24" i="7" s="1"/>
  <c r="J24" i="7" s="1"/>
  <c r="G60" i="16"/>
  <c r="I60" i="16" s="1"/>
  <c r="J60" i="16" s="1"/>
  <c r="G25" i="9"/>
  <c r="I25" i="9" s="1"/>
  <c r="J25" i="9" s="1"/>
  <c r="G23" i="17"/>
  <c r="I23" i="17" s="1"/>
  <c r="G59" i="17"/>
  <c r="I59" i="17" s="1"/>
  <c r="G22" i="5"/>
  <c r="I22" i="5" s="1"/>
  <c r="J22" i="5" s="1"/>
  <c r="I17" i="7"/>
  <c r="K45" i="25"/>
  <c r="I18" i="24"/>
  <c r="K26" i="14"/>
  <c r="K27" i="14" s="1"/>
  <c r="K36" i="14" s="1"/>
  <c r="J42" i="3"/>
  <c r="J32" i="3"/>
  <c r="J39" i="3" s="1"/>
  <c r="K44" i="16" l="1"/>
  <c r="K45" i="16" s="1"/>
  <c r="K44" i="15"/>
  <c r="K45" i="15" s="1"/>
  <c r="K44" i="14"/>
  <c r="K45" i="14" s="1"/>
  <c r="K44" i="13"/>
  <c r="K45" i="13" s="1"/>
  <c r="G30" i="3"/>
  <c r="G41" i="3" s="1"/>
  <c r="G43" i="3" s="1"/>
  <c r="G44" i="3" s="1"/>
  <c r="G45" i="3" s="1"/>
  <c r="G46" i="3" s="1"/>
  <c r="J25" i="12"/>
  <c r="J28" i="12" s="1"/>
  <c r="I26" i="3"/>
  <c r="I30" i="3" s="1"/>
  <c r="G27" i="27"/>
  <c r="G33" i="27" s="1"/>
  <c r="I26" i="27"/>
  <c r="I27" i="27" s="1"/>
  <c r="K62" i="27"/>
  <c r="K63" i="27" s="1"/>
  <c r="G45" i="27"/>
  <c r="G53" i="27" s="1"/>
  <c r="I44" i="27"/>
  <c r="I28" i="12"/>
  <c r="I60" i="17"/>
  <c r="I63" i="17" s="1"/>
  <c r="G27" i="18"/>
  <c r="G33" i="18" s="1"/>
  <c r="I33" i="18" s="1"/>
  <c r="G63" i="25"/>
  <c r="G69" i="25" s="1"/>
  <c r="I69" i="25" s="1"/>
  <c r="G27" i="25"/>
  <c r="G33" i="25" s="1"/>
  <c r="I33" i="25" s="1"/>
  <c r="J23" i="27"/>
  <c r="G63" i="27"/>
  <c r="G69" i="27" s="1"/>
  <c r="I59" i="27"/>
  <c r="J59" i="27" s="1"/>
  <c r="G28" i="12"/>
  <c r="G38" i="12" s="1"/>
  <c r="G40" i="12" s="1"/>
  <c r="G41" i="12" s="1"/>
  <c r="J39" i="27"/>
  <c r="G27" i="13"/>
  <c r="G33" i="13" s="1"/>
  <c r="G35" i="13" s="1"/>
  <c r="G36" i="13" s="1"/>
  <c r="I25" i="13"/>
  <c r="J25" i="13" s="1"/>
  <c r="I42" i="13"/>
  <c r="J42" i="13" s="1"/>
  <c r="G63" i="14"/>
  <c r="G69" i="14" s="1"/>
  <c r="G71" i="14" s="1"/>
  <c r="G72" i="14" s="1"/>
  <c r="G62" i="13"/>
  <c r="I62" i="13" s="1"/>
  <c r="I63" i="13" s="1"/>
  <c r="I63" i="18"/>
  <c r="I59" i="14"/>
  <c r="I63" i="14" s="1"/>
  <c r="G63" i="18"/>
  <c r="G69" i="18" s="1"/>
  <c r="I69" i="18" s="1"/>
  <c r="G27" i="15"/>
  <c r="G33" i="15" s="1"/>
  <c r="G35" i="15" s="1"/>
  <c r="G36" i="15" s="1"/>
  <c r="I23" i="15"/>
  <c r="J23" i="15" s="1"/>
  <c r="G45" i="13"/>
  <c r="G53" i="13" s="1"/>
  <c r="I53" i="13" s="1"/>
  <c r="G45" i="17"/>
  <c r="G53" i="17" s="1"/>
  <c r="G55" i="17" s="1"/>
  <c r="G56" i="17" s="1"/>
  <c r="G27" i="6"/>
  <c r="G36" i="6" s="1"/>
  <c r="I36" i="6" s="1"/>
  <c r="G45" i="18"/>
  <c r="G53" i="18" s="1"/>
  <c r="G55" i="18" s="1"/>
  <c r="G56" i="18" s="1"/>
  <c r="K44" i="10"/>
  <c r="K46" i="10" s="1"/>
  <c r="G45" i="14"/>
  <c r="G53" i="14" s="1"/>
  <c r="G55" i="14" s="1"/>
  <c r="G56" i="14" s="1"/>
  <c r="J26" i="4"/>
  <c r="J27" i="4" s="1"/>
  <c r="J26" i="18"/>
  <c r="I23" i="25"/>
  <c r="I27" i="25" s="1"/>
  <c r="I59" i="25"/>
  <c r="J59" i="25" s="1"/>
  <c r="G45" i="15"/>
  <c r="G53" i="15" s="1"/>
  <c r="G55" i="15" s="1"/>
  <c r="G56" i="15" s="1"/>
  <c r="G28" i="9"/>
  <c r="G37" i="9" s="1"/>
  <c r="I37" i="9" s="1"/>
  <c r="G27" i="17"/>
  <c r="G33" i="17" s="1"/>
  <c r="G35" i="17" s="1"/>
  <c r="G36" i="17" s="1"/>
  <c r="I39" i="15"/>
  <c r="I45" i="15" s="1"/>
  <c r="J26" i="16"/>
  <c r="G45" i="25"/>
  <c r="G53" i="25" s="1"/>
  <c r="G55" i="25" s="1"/>
  <c r="G56" i="25" s="1"/>
  <c r="G63" i="15"/>
  <c r="G69" i="15" s="1"/>
  <c r="I69" i="15" s="1"/>
  <c r="G46" i="10"/>
  <c r="G73" i="10" s="1"/>
  <c r="I73" i="10" s="1"/>
  <c r="G28" i="8"/>
  <c r="G38" i="8" s="1"/>
  <c r="I38" i="8" s="1"/>
  <c r="G27" i="16"/>
  <c r="G33" i="16" s="1"/>
  <c r="G35" i="16" s="1"/>
  <c r="G36" i="16" s="1"/>
  <c r="G31" i="11"/>
  <c r="G42" i="11" s="1"/>
  <c r="I42" i="11" s="1"/>
  <c r="G28" i="24"/>
  <c r="G37" i="24" s="1"/>
  <c r="G39" i="24" s="1"/>
  <c r="G40" i="24" s="1"/>
  <c r="J26" i="13"/>
  <c r="I27" i="4"/>
  <c r="G45" i="16"/>
  <c r="G53" i="16" s="1"/>
  <c r="G55" i="16" s="1"/>
  <c r="G56" i="16" s="1"/>
  <c r="G27" i="14"/>
  <c r="G33" i="14" s="1"/>
  <c r="G35" i="14" s="1"/>
  <c r="G36" i="14" s="1"/>
  <c r="G28" i="5"/>
  <c r="G37" i="5" s="1"/>
  <c r="I37" i="5" s="1"/>
  <c r="G63" i="17"/>
  <c r="G69" i="17" s="1"/>
  <c r="G71" i="17" s="1"/>
  <c r="G72" i="17" s="1"/>
  <c r="G27" i="4"/>
  <c r="G36" i="4" s="1"/>
  <c r="I36" i="4" s="1"/>
  <c r="K38" i="4" s="1"/>
  <c r="K39" i="4" s="1"/>
  <c r="J62" i="25"/>
  <c r="J44" i="18"/>
  <c r="G27" i="7"/>
  <c r="G36" i="7" s="1"/>
  <c r="I36" i="7" s="1"/>
  <c r="G63" i="16"/>
  <c r="G69" i="16" s="1"/>
  <c r="I69" i="16" s="1"/>
  <c r="J62" i="16"/>
  <c r="J26" i="15"/>
  <c r="J44" i="15"/>
  <c r="J62" i="15"/>
  <c r="J27" i="24"/>
  <c r="J44" i="25"/>
  <c r="J45" i="25" s="1"/>
  <c r="J23" i="16"/>
  <c r="I27" i="16"/>
  <c r="J39" i="16"/>
  <c r="I45" i="16"/>
  <c r="J44" i="16"/>
  <c r="J23" i="14"/>
  <c r="I27" i="14"/>
  <c r="J18" i="9"/>
  <c r="J28" i="9" s="1"/>
  <c r="I28" i="9"/>
  <c r="J59" i="15"/>
  <c r="I63" i="15"/>
  <c r="J23" i="18"/>
  <c r="I27" i="18"/>
  <c r="J39" i="18"/>
  <c r="I45" i="18"/>
  <c r="I28" i="5"/>
  <c r="J18" i="5"/>
  <c r="J62" i="17"/>
  <c r="J23" i="17"/>
  <c r="I27" i="17"/>
  <c r="J44" i="13"/>
  <c r="J27" i="5"/>
  <c r="I45" i="17"/>
  <c r="K45" i="17"/>
  <c r="J23" i="13"/>
  <c r="J31" i="10"/>
  <c r="I46" i="10"/>
  <c r="J18" i="8"/>
  <c r="J28" i="8" s="1"/>
  <c r="I28" i="8"/>
  <c r="J26" i="17"/>
  <c r="J26" i="25"/>
  <c r="J26" i="14"/>
  <c r="J62" i="14"/>
  <c r="J26" i="6"/>
  <c r="I27" i="6"/>
  <c r="J18" i="6"/>
  <c r="J59" i="13"/>
  <c r="K62" i="18"/>
  <c r="K63" i="18" s="1"/>
  <c r="J17" i="7"/>
  <c r="J27" i="7" s="1"/>
  <c r="I27" i="7"/>
  <c r="J39" i="14"/>
  <c r="I45" i="14"/>
  <c r="J21" i="11"/>
  <c r="J31" i="11" s="1"/>
  <c r="I31" i="11"/>
  <c r="J18" i="24"/>
  <c r="I28" i="24"/>
  <c r="I45" i="25"/>
  <c r="I63" i="16"/>
  <c r="J59" i="16"/>
  <c r="J39" i="13"/>
  <c r="J59" i="17"/>
  <c r="J44" i="14" l="1"/>
  <c r="I45" i="27"/>
  <c r="K44" i="27"/>
  <c r="K45" i="27" s="1"/>
  <c r="I55" i="13"/>
  <c r="K53" i="13"/>
  <c r="I33" i="13"/>
  <c r="I35" i="13" s="1"/>
  <c r="I45" i="3"/>
  <c r="G55" i="13"/>
  <c r="G56" i="13" s="1"/>
  <c r="I38" i="12"/>
  <c r="I40" i="12" s="1"/>
  <c r="I41" i="12" s="1"/>
  <c r="I53" i="18"/>
  <c r="I55" i="18" s="1"/>
  <c r="I56" i="18" s="1"/>
  <c r="I53" i="17"/>
  <c r="I53" i="15"/>
  <c r="G35" i="18"/>
  <c r="G36" i="18" s="1"/>
  <c r="G71" i="18"/>
  <c r="G72" i="18" s="1"/>
  <c r="J62" i="27"/>
  <c r="J63" i="27" s="1"/>
  <c r="I45" i="13"/>
  <c r="I37" i="24"/>
  <c r="I39" i="24" s="1"/>
  <c r="I40" i="24" s="1"/>
  <c r="G35" i="25"/>
  <c r="G36" i="25" s="1"/>
  <c r="G71" i="15"/>
  <c r="G72" i="15" s="1"/>
  <c r="J60" i="17"/>
  <c r="J63" i="17" s="1"/>
  <c r="I69" i="14"/>
  <c r="I71" i="14" s="1"/>
  <c r="I72" i="14" s="1"/>
  <c r="G71" i="25"/>
  <c r="G72" i="25" s="1"/>
  <c r="G55" i="27"/>
  <c r="G56" i="27" s="1"/>
  <c r="I53" i="27"/>
  <c r="K53" i="27" s="1"/>
  <c r="I33" i="14"/>
  <c r="J33" i="14" s="1"/>
  <c r="J35" i="14" s="1"/>
  <c r="G71" i="27"/>
  <c r="G72" i="27" s="1"/>
  <c r="I69" i="27"/>
  <c r="I63" i="27"/>
  <c r="K27" i="27"/>
  <c r="K36" i="27" s="1"/>
  <c r="G71" i="16"/>
  <c r="G72" i="16" s="1"/>
  <c r="I53" i="14"/>
  <c r="G35" i="27"/>
  <c r="G36" i="27" s="1"/>
  <c r="I33" i="27"/>
  <c r="I27" i="13"/>
  <c r="K62" i="13"/>
  <c r="K63" i="13" s="1"/>
  <c r="G63" i="13"/>
  <c r="G69" i="13" s="1"/>
  <c r="J59" i="14"/>
  <c r="J63" i="14" s="1"/>
  <c r="I33" i="15"/>
  <c r="J33" i="15" s="1"/>
  <c r="J35" i="15" s="1"/>
  <c r="G38" i="4"/>
  <c r="G39" i="4" s="1"/>
  <c r="G40" i="4" s="1"/>
  <c r="I40" i="4" s="1"/>
  <c r="J40" i="4" s="1"/>
  <c r="G38" i="6"/>
  <c r="G39" i="6" s="1"/>
  <c r="G40" i="6" s="1"/>
  <c r="I40" i="6" s="1"/>
  <c r="J40" i="6" s="1"/>
  <c r="I27" i="15"/>
  <c r="J27" i="15"/>
  <c r="J63" i="25"/>
  <c r="I69" i="17"/>
  <c r="I71" i="17" s="1"/>
  <c r="I72" i="17" s="1"/>
  <c r="I33" i="16"/>
  <c r="J33" i="16" s="1"/>
  <c r="J35" i="16" s="1"/>
  <c r="I33" i="17"/>
  <c r="J33" i="17" s="1"/>
  <c r="J35" i="17" s="1"/>
  <c r="I41" i="3"/>
  <c r="I43" i="3" s="1"/>
  <c r="I44" i="3" s="1"/>
  <c r="J23" i="25"/>
  <c r="J27" i="25" s="1"/>
  <c r="I63" i="25"/>
  <c r="J45" i="18"/>
  <c r="J44" i="10"/>
  <c r="J46" i="10" s="1"/>
  <c r="G75" i="10"/>
  <c r="G76" i="10" s="1"/>
  <c r="G77" i="10" s="1"/>
  <c r="G78" i="10" s="1"/>
  <c r="I53" i="16"/>
  <c r="G39" i="9"/>
  <c r="G40" i="9" s="1"/>
  <c r="G41" i="9" s="1"/>
  <c r="I41" i="9" s="1"/>
  <c r="J41" i="9" s="1"/>
  <c r="G38" i="7"/>
  <c r="G39" i="7" s="1"/>
  <c r="G40" i="7" s="1"/>
  <c r="I40" i="7" s="1"/>
  <c r="J40" i="7" s="1"/>
  <c r="I38" i="4"/>
  <c r="I39" i="4" s="1"/>
  <c r="J39" i="15"/>
  <c r="J45" i="15" s="1"/>
  <c r="G44" i="11"/>
  <c r="G45" i="11" s="1"/>
  <c r="G46" i="11" s="1"/>
  <c r="I46" i="11" s="1"/>
  <c r="J46" i="11" s="1"/>
  <c r="J27" i="16"/>
  <c r="J27" i="18"/>
  <c r="G40" i="8"/>
  <c r="G41" i="8" s="1"/>
  <c r="G42" i="8" s="1"/>
  <c r="I42" i="8" s="1"/>
  <c r="J42" i="8" s="1"/>
  <c r="I53" i="25"/>
  <c r="K53" i="25" s="1"/>
  <c r="J27" i="13"/>
  <c r="G39" i="5"/>
  <c r="G40" i="5" s="1"/>
  <c r="G41" i="5" s="1"/>
  <c r="I41" i="5" s="1"/>
  <c r="J41" i="5" s="1"/>
  <c r="J63" i="15"/>
  <c r="J63" i="16"/>
  <c r="J28" i="24"/>
  <c r="J62" i="18"/>
  <c r="J63" i="18" s="1"/>
  <c r="J27" i="6"/>
  <c r="J27" i="17"/>
  <c r="J45" i="14"/>
  <c r="I35" i="18"/>
  <c r="I36" i="18" s="1"/>
  <c r="J33" i="18"/>
  <c r="J35" i="18" s="1"/>
  <c r="K40" i="12"/>
  <c r="K41" i="12" s="1"/>
  <c r="I71" i="25"/>
  <c r="K69" i="25"/>
  <c r="K71" i="25" s="1"/>
  <c r="K72" i="25" s="1"/>
  <c r="K55" i="13"/>
  <c r="K56" i="13" s="1"/>
  <c r="K73" i="10"/>
  <c r="K75" i="10" s="1"/>
  <c r="K76" i="10" s="1"/>
  <c r="I75" i="10"/>
  <c r="I76" i="10" s="1"/>
  <c r="J36" i="7"/>
  <c r="J38" i="7" s="1"/>
  <c r="J39" i="7" s="1"/>
  <c r="I38" i="7"/>
  <c r="I39" i="7" s="1"/>
  <c r="K69" i="16"/>
  <c r="K71" i="16" s="1"/>
  <c r="K72" i="16" s="1"/>
  <c r="I71" i="16"/>
  <c r="I72" i="16" s="1"/>
  <c r="J27" i="14"/>
  <c r="K38" i="6"/>
  <c r="K39" i="6" s="1"/>
  <c r="I38" i="6"/>
  <c r="I39" i="6" s="1"/>
  <c r="J28" i="5"/>
  <c r="K39" i="24"/>
  <c r="K40" i="24" s="1"/>
  <c r="J38" i="8"/>
  <c r="J40" i="8" s="1"/>
  <c r="J41" i="8" s="1"/>
  <c r="I40" i="8"/>
  <c r="I41" i="8" s="1"/>
  <c r="I44" i="11"/>
  <c r="I45" i="11" s="1"/>
  <c r="J42" i="11"/>
  <c r="J44" i="11" s="1"/>
  <c r="J45" i="11" s="1"/>
  <c r="G41" i="24"/>
  <c r="I41" i="24" s="1"/>
  <c r="J41" i="24" s="1"/>
  <c r="G73" i="17"/>
  <c r="K69" i="18"/>
  <c r="K71" i="18" s="1"/>
  <c r="K72" i="18" s="1"/>
  <c r="I71" i="18"/>
  <c r="I72" i="18" s="1"/>
  <c r="I39" i="5"/>
  <c r="I40" i="5" s="1"/>
  <c r="I71" i="15"/>
  <c r="I72" i="15" s="1"/>
  <c r="K69" i="15"/>
  <c r="K71" i="15" s="1"/>
  <c r="K72" i="15" s="1"/>
  <c r="J37" i="9"/>
  <c r="J39" i="9" s="1"/>
  <c r="J40" i="9" s="1"/>
  <c r="I39" i="9"/>
  <c r="I40" i="9" s="1"/>
  <c r="G42" i="12"/>
  <c r="I42" i="12" s="1"/>
  <c r="G73" i="14"/>
  <c r="J44" i="17"/>
  <c r="J45" i="17" s="1"/>
  <c r="J45" i="13"/>
  <c r="I35" i="25"/>
  <c r="I36" i="25" s="1"/>
  <c r="J33" i="25"/>
  <c r="J35" i="25" s="1"/>
  <c r="J45" i="16"/>
  <c r="K30" i="3"/>
  <c r="J26" i="3"/>
  <c r="J30" i="3" s="1"/>
  <c r="J36" i="4"/>
  <c r="J38" i="4" s="1"/>
  <c r="J39" i="4" s="1"/>
  <c r="N37" i="24" l="1"/>
  <c r="I55" i="16"/>
  <c r="I56" i="16" s="1"/>
  <c r="K53" i="16"/>
  <c r="I55" i="15"/>
  <c r="I56" i="15" s="1"/>
  <c r="K53" i="15"/>
  <c r="I55" i="14"/>
  <c r="I56" i="14" s="1"/>
  <c r="K53" i="14"/>
  <c r="K55" i="14" s="1"/>
  <c r="K56" i="14" s="1"/>
  <c r="K53" i="17"/>
  <c r="K55" i="17" s="1"/>
  <c r="K56" i="17" s="1"/>
  <c r="I56" i="13"/>
  <c r="J33" i="13"/>
  <c r="J35" i="13" s="1"/>
  <c r="J36" i="13" s="1"/>
  <c r="I55" i="17"/>
  <c r="I56" i="17" s="1"/>
  <c r="I46" i="3"/>
  <c r="I49" i="3" s="1"/>
  <c r="K55" i="15"/>
  <c r="K56" i="15" s="1"/>
  <c r="K73" i="15" s="1"/>
  <c r="K53" i="18"/>
  <c r="K55" i="18" s="1"/>
  <c r="K56" i="18" s="1"/>
  <c r="K73" i="18" s="1"/>
  <c r="G73" i="18"/>
  <c r="G73" i="15"/>
  <c r="G73" i="16"/>
  <c r="G73" i="25"/>
  <c r="I35" i="14"/>
  <c r="I36" i="14" s="1"/>
  <c r="J44" i="27"/>
  <c r="J45" i="27" s="1"/>
  <c r="J26" i="27"/>
  <c r="J27" i="27" s="1"/>
  <c r="K69" i="14"/>
  <c r="K71" i="14" s="1"/>
  <c r="K72" i="14" s="1"/>
  <c r="I35" i="27"/>
  <c r="I36" i="27" s="1"/>
  <c r="J33" i="27"/>
  <c r="J35" i="27" s="1"/>
  <c r="I55" i="27"/>
  <c r="I56" i="27" s="1"/>
  <c r="K55" i="27"/>
  <c r="K56" i="27" s="1"/>
  <c r="G73" i="27"/>
  <c r="I71" i="27"/>
  <c r="I72" i="27" s="1"/>
  <c r="K69" i="27"/>
  <c r="K71" i="27" s="1"/>
  <c r="K72" i="27" s="1"/>
  <c r="I55" i="25"/>
  <c r="I56" i="25" s="1"/>
  <c r="K55" i="25"/>
  <c r="K56" i="25" s="1"/>
  <c r="I36" i="13"/>
  <c r="J62" i="13"/>
  <c r="J63" i="13" s="1"/>
  <c r="I69" i="13"/>
  <c r="G71" i="13"/>
  <c r="G72" i="13" s="1"/>
  <c r="G41" i="4"/>
  <c r="K69" i="17"/>
  <c r="K71" i="17" s="1"/>
  <c r="K72" i="17" s="1"/>
  <c r="I35" i="15"/>
  <c r="I36" i="15" s="1"/>
  <c r="K43" i="3"/>
  <c r="K44" i="3" s="1"/>
  <c r="K46" i="3" s="1"/>
  <c r="I41" i="4"/>
  <c r="J36" i="15"/>
  <c r="I35" i="16"/>
  <c r="I36" i="16" s="1"/>
  <c r="K55" i="16"/>
  <c r="K56" i="16" s="1"/>
  <c r="J36" i="17"/>
  <c r="I35" i="17"/>
  <c r="I36" i="17" s="1"/>
  <c r="I72" i="25"/>
  <c r="I77" i="10"/>
  <c r="K77" i="10" s="1"/>
  <c r="K78" i="10" s="1"/>
  <c r="I47" i="11"/>
  <c r="J43" i="8"/>
  <c r="J36" i="18"/>
  <c r="J36" i="16"/>
  <c r="J47" i="11"/>
  <c r="J49" i="11" s="1"/>
  <c r="G47" i="11"/>
  <c r="G42" i="5"/>
  <c r="J36" i="25"/>
  <c r="I42" i="5"/>
  <c r="I73" i="18"/>
  <c r="I43" i="8"/>
  <c r="G43" i="8"/>
  <c r="J53" i="13"/>
  <c r="J55" i="13" s="1"/>
  <c r="G43" i="12"/>
  <c r="J69" i="15"/>
  <c r="J71" i="15" s="1"/>
  <c r="J72" i="15" s="1"/>
  <c r="G42" i="24"/>
  <c r="J69" i="16"/>
  <c r="J71" i="16" s="1"/>
  <c r="J72" i="16" s="1"/>
  <c r="I41" i="7"/>
  <c r="J42" i="9"/>
  <c r="G41" i="7"/>
  <c r="K42" i="24"/>
  <c r="J36" i="6"/>
  <c r="J38" i="6" s="1"/>
  <c r="J39" i="6" s="1"/>
  <c r="J41" i="6" s="1"/>
  <c r="J41" i="7"/>
  <c r="J69" i="25"/>
  <c r="J71" i="25" s="1"/>
  <c r="J72" i="25" s="1"/>
  <c r="J38" i="12"/>
  <c r="J40" i="12" s="1"/>
  <c r="J41" i="12" s="1"/>
  <c r="J42" i="12"/>
  <c r="J69" i="18"/>
  <c r="J71" i="18" s="1"/>
  <c r="J72" i="18" s="1"/>
  <c r="J37" i="24"/>
  <c r="J39" i="24" s="1"/>
  <c r="J40" i="24" s="1"/>
  <c r="J42" i="24" s="1"/>
  <c r="K41" i="6"/>
  <c r="J73" i="10"/>
  <c r="J75" i="10" s="1"/>
  <c r="J76" i="10" s="1"/>
  <c r="J36" i="14"/>
  <c r="I80" i="10"/>
  <c r="I42" i="9"/>
  <c r="G41" i="6"/>
  <c r="G42" i="9"/>
  <c r="I42" i="24"/>
  <c r="I43" i="12"/>
  <c r="J37" i="5"/>
  <c r="J39" i="5" s="1"/>
  <c r="J40" i="5" s="1"/>
  <c r="J42" i="5" s="1"/>
  <c r="K39" i="5"/>
  <c r="K40" i="5" s="1"/>
  <c r="K42" i="5" s="1"/>
  <c r="I41" i="6"/>
  <c r="J45" i="3"/>
  <c r="J41" i="4"/>
  <c r="K41" i="4"/>
  <c r="I73" i="15" l="1"/>
  <c r="I73" i="14"/>
  <c r="J53" i="17"/>
  <c r="J55" i="17" s="1"/>
  <c r="J56" i="17" s="1"/>
  <c r="I73" i="16"/>
  <c r="I73" i="17"/>
  <c r="J53" i="15"/>
  <c r="J55" i="15" s="1"/>
  <c r="J56" i="15" s="1"/>
  <c r="J53" i="14"/>
  <c r="J55" i="14" s="1"/>
  <c r="J56" i="14" s="1"/>
  <c r="J53" i="18"/>
  <c r="J55" i="18" s="1"/>
  <c r="J56" i="18" s="1"/>
  <c r="K73" i="14"/>
  <c r="J36" i="27"/>
  <c r="J69" i="14"/>
  <c r="J71" i="14" s="1"/>
  <c r="J72" i="14" s="1"/>
  <c r="J53" i="27"/>
  <c r="J55" i="27" s="1"/>
  <c r="J56" i="27" s="1"/>
  <c r="I73" i="27"/>
  <c r="K73" i="27"/>
  <c r="J69" i="27"/>
  <c r="J71" i="27" s="1"/>
  <c r="J72" i="27" s="1"/>
  <c r="K73" i="17"/>
  <c r="I73" i="25"/>
  <c r="K73" i="16"/>
  <c r="G73" i="13"/>
  <c r="I71" i="13"/>
  <c r="I72" i="13" s="1"/>
  <c r="I73" i="13" s="1"/>
  <c r="K69" i="13"/>
  <c r="J69" i="17"/>
  <c r="J71" i="17" s="1"/>
  <c r="J72" i="17" s="1"/>
  <c r="J56" i="13"/>
  <c r="J41" i="3"/>
  <c r="J43" i="3" s="1"/>
  <c r="J44" i="3" s="1"/>
  <c r="J46" i="3" s="1"/>
  <c r="J53" i="16"/>
  <c r="J55" i="16" s="1"/>
  <c r="J56" i="16" s="1"/>
  <c r="K73" i="25"/>
  <c r="J53" i="25"/>
  <c r="J55" i="25" s="1"/>
  <c r="J56" i="25" s="1"/>
  <c r="I78" i="10"/>
  <c r="J43" i="12"/>
  <c r="K43" i="12"/>
  <c r="J77" i="10"/>
  <c r="J78" i="10" s="1"/>
  <c r="J73" i="15"/>
  <c r="J73" i="18" l="1"/>
  <c r="J73" i="14"/>
  <c r="J73" i="27"/>
  <c r="J73" i="17"/>
  <c r="K71" i="13"/>
  <c r="K72" i="13" s="1"/>
  <c r="J69" i="13"/>
  <c r="J71" i="13" s="1"/>
  <c r="J72" i="13" s="1"/>
  <c r="J73" i="16"/>
  <c r="J73" i="25"/>
  <c r="J73" i="13" l="1"/>
  <c r="K73" i="13"/>
</calcChain>
</file>

<file path=xl/sharedStrings.xml><?xml version="1.0" encoding="utf-8"?>
<sst xmlns="http://schemas.openxmlformats.org/spreadsheetml/2006/main" count="2480" uniqueCount="300">
  <si>
    <t>Herramientas</t>
  </si>
  <si>
    <t>Transporte insumos</t>
  </si>
  <si>
    <t>Adecuación sitios cerco</t>
  </si>
  <si>
    <t>Km</t>
  </si>
  <si>
    <t>Trazado cerco</t>
  </si>
  <si>
    <t>Sitio</t>
  </si>
  <si>
    <t>Ahoyado cerco</t>
  </si>
  <si>
    <t>Hoyo</t>
  </si>
  <si>
    <t>Hincado postes</t>
  </si>
  <si>
    <t>Poste</t>
  </si>
  <si>
    <t>Templado y grapado</t>
  </si>
  <si>
    <t>Metros</t>
  </si>
  <si>
    <t>Transporte menor cerco</t>
  </si>
  <si>
    <t>Kilo</t>
  </si>
  <si>
    <t>Impermeabilización postes</t>
  </si>
  <si>
    <t>Señalización postes</t>
  </si>
  <si>
    <t>Montaje abrevadero</t>
  </si>
  <si>
    <t>Bebedero</t>
  </si>
  <si>
    <t>Adecuación sitios siembra</t>
  </si>
  <si>
    <t>Demarcación sitios siembra</t>
  </si>
  <si>
    <t>Ahoyado siembra</t>
  </si>
  <si>
    <t>Plateo siembra</t>
  </si>
  <si>
    <t>Planta</t>
  </si>
  <si>
    <t>Siembra</t>
  </si>
  <si>
    <t>Resiembra</t>
  </si>
  <si>
    <t>Fertilización</t>
  </si>
  <si>
    <t>Control fitosanitario</t>
  </si>
  <si>
    <t>Transporte menor siembra</t>
  </si>
  <si>
    <t>Ahoyado resiembra</t>
  </si>
  <si>
    <t>Replateo</t>
  </si>
  <si>
    <t>Control fitosanitario mantenimiento</t>
  </si>
  <si>
    <t>Transporte menor mantenimiento</t>
  </si>
  <si>
    <t>Instalación cerca eléctrica</t>
  </si>
  <si>
    <t>Metro</t>
  </si>
  <si>
    <t>Kit</t>
  </si>
  <si>
    <t>Unidad</t>
  </si>
  <si>
    <t>Abono orgánico compostado</t>
  </si>
  <si>
    <t>Abrevadero sustituto</t>
  </si>
  <si>
    <t>Rollo</t>
  </si>
  <si>
    <t>Alambre de púa C 14 500 m</t>
  </si>
  <si>
    <t>Calfos</t>
  </si>
  <si>
    <t>Disolvente impermeabilizante</t>
  </si>
  <si>
    <t>Galón</t>
  </si>
  <si>
    <t>Fertilizante compuesto</t>
  </si>
  <si>
    <t>Grapa 1-1/4"</t>
  </si>
  <si>
    <t>Hidroretenedor</t>
  </si>
  <si>
    <t>Impermeabilizante madera</t>
  </si>
  <si>
    <t>Micorriza</t>
  </si>
  <si>
    <t>Pintura señalización</t>
  </si>
  <si>
    <t>Frasco</t>
  </si>
  <si>
    <t>Plaguicida</t>
  </si>
  <si>
    <t>Plantas</t>
  </si>
  <si>
    <t>Frutal</t>
  </si>
  <si>
    <t>Poste de madera 1,6x0,1x0,1 m</t>
  </si>
  <si>
    <t>Poste de madera 2,0x0,1x0,1 m</t>
  </si>
  <si>
    <t>CORPORACIÓN AUTÓNOMA REGIONAL DEL VALLE DEL CAUCA</t>
  </si>
  <si>
    <t>AISLAMIENTO DE PROTECCIÓN DE ÁREA NATURAL</t>
  </si>
  <si>
    <t>Especificaciones y condiciones técnicas</t>
  </si>
  <si>
    <t>Item</t>
  </si>
  <si>
    <t>Cantidad</t>
  </si>
  <si>
    <t>Especificación</t>
  </si>
  <si>
    <t>Unidad de costo</t>
  </si>
  <si>
    <t>Aislamiento de área natural que aporta conectividad ecosistémica, favorece procesos de restauración espontánea o complementa con otras HMP de conservación.</t>
  </si>
  <si>
    <t>Distancia entre postes hincados</t>
  </si>
  <si>
    <t>Postes hincados/Km</t>
  </si>
  <si>
    <t>Poste de madera, largo 2 metros, mínimo 50% de postes aserrados a 4 caras (ángulo 90°) y los restantes aserrados mínimo a dos caras (ángulo 90°); 10 cm en cada cara aserrada y espesor (medida en la punta más delgada del poste sin considerar corteza).</t>
  </si>
  <si>
    <t>Pie de amigos/Km</t>
  </si>
  <si>
    <t>Colocar cada 22-33 acorde a necesidades de refuerzo estabilidad cerco.</t>
  </si>
  <si>
    <t>Hilos alambre</t>
  </si>
  <si>
    <t>Hilo</t>
  </si>
  <si>
    <t>Alambre de púas calibre 14, resistencia +250 kgf/mm2 con capa de galvanizado, rollo por 500 metros.</t>
  </si>
  <si>
    <t>Rollos alambre/Km</t>
  </si>
  <si>
    <t>Grapas/Km</t>
  </si>
  <si>
    <t>Colocar de forma diagonal sobre alambre sin aplastarlo o ahorcarlo.</t>
  </si>
  <si>
    <t>Impermeabilizante/Km</t>
  </si>
  <si>
    <t>Aplicar mezcla 1:1 por inmersión sobre 80 cm de la base del poste sin corteza.</t>
  </si>
  <si>
    <t>Disolvente impermeabilizante por Ha</t>
  </si>
  <si>
    <t>Pintura señalización postes</t>
  </si>
  <si>
    <t>Pintar logo CVC, No. contratación y año.</t>
  </si>
  <si>
    <t>Tanque de almacenamiento 250 litros con kit flotador, 100 metros de manguera de ¾” y accesorios montaje.</t>
  </si>
  <si>
    <t>META CONVENIO</t>
  </si>
  <si>
    <t>No.</t>
  </si>
  <si>
    <t>Costos Unitarios</t>
  </si>
  <si>
    <t>Valor/hect</t>
  </si>
  <si>
    <t>CANT CONVENIO</t>
  </si>
  <si>
    <t>VALOR TOTAL</t>
  </si>
  <si>
    <t>APORTE CVC</t>
  </si>
  <si>
    <t>APORTE CONVENIENTE</t>
  </si>
  <si>
    <t>Mano de obra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</si>
  <si>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</si>
  <si>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</si>
  <si>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</si>
  <si>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</si>
  <si>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</si>
  <si>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</si>
  <si>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</si>
  <si>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</si>
  <si>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</si>
  <si>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Subtotal mano de obra</t>
  </si>
  <si>
    <t>Materiales e insumos</t>
  </si>
  <si>
    <t>2.1</t>
  </si>
  <si>
    <t>2.2</t>
  </si>
  <si>
    <t>2.3</t>
  </si>
  <si>
    <t>2.4</t>
  </si>
  <si>
    <t>2.5</t>
  </si>
  <si>
    <t>2.6</t>
  </si>
  <si>
    <t>2.7</t>
  </si>
  <si>
    <t>Subtotal materiales e insumos</t>
  </si>
  <si>
    <t>Otros costos directos</t>
  </si>
  <si>
    <t>3.2</t>
  </si>
  <si>
    <t>Subtotal otros costos directos</t>
  </si>
  <si>
    <t>Total Costos Directos</t>
  </si>
  <si>
    <t>Factor Rural</t>
  </si>
  <si>
    <t xml:space="preserve">VALOR TOTAL </t>
  </si>
  <si>
    <t>CERCA VIVA MIXTA</t>
  </si>
  <si>
    <t>Número de plantas por kilómetro</t>
  </si>
  <si>
    <t>Porcentaje de reposición plantas</t>
  </si>
  <si>
    <t>%</t>
  </si>
  <si>
    <t>Abono orgánico compostado por Km</t>
  </si>
  <si>
    <t>500 gramos por planta (fondo hoyo).</t>
  </si>
  <si>
    <t>Micorriza por Km</t>
  </si>
  <si>
    <t>20 gramos por planta a la siembra.</t>
  </si>
  <si>
    <t>Control fitosanitario por Km</t>
  </si>
  <si>
    <t>Control de enfermedades o plagas.</t>
  </si>
  <si>
    <t>Hidroretenedor por Km</t>
  </si>
  <si>
    <t>5 gramos por planta a la siembra.</t>
  </si>
  <si>
    <t>3.1</t>
  </si>
  <si>
    <t>BOSQUE DE PROTECCIÓN</t>
  </si>
  <si>
    <t>Hectárea</t>
  </si>
  <si>
    <t>Intervención con fines de protección sobre áreas de arbustales/matorrales medios/bajos.</t>
  </si>
  <si>
    <t>Número de plantas por hectárea</t>
  </si>
  <si>
    <t>En la primera fase se utilizan especies  pioneras o secundarias tempranas acorde al ecosistema de referencia (siembra en franjas aprox. 2,5x6 m); se debe mantener en las franjas la regeneración natural existente.</t>
  </si>
  <si>
    <t>Porcentaje plantas especies nativas</t>
  </si>
  <si>
    <t>Abono orgánico compostado por Ha</t>
  </si>
  <si>
    <t>Micorriza por Ha</t>
  </si>
  <si>
    <t>Control fitosanitario por Ha</t>
  </si>
  <si>
    <t>Hidroretenedor por Ha</t>
  </si>
  <si>
    <t xml:space="preserve">RESTAURACION CON ALTA DENSIDAD </t>
  </si>
  <si>
    <t>Control de hormiga arriera</t>
  </si>
  <si>
    <t>Cant</t>
  </si>
  <si>
    <t>Costos Uni</t>
  </si>
  <si>
    <t>CANT CONV</t>
  </si>
  <si>
    <t>APORTE CONVEN</t>
  </si>
  <si>
    <t>BOSQUE DE USO DOMÉSTICO</t>
  </si>
  <si>
    <t>Siembra de plantas a 2,7x2,7 metros (nativas o introducidas).</t>
  </si>
  <si>
    <t>1.10</t>
  </si>
  <si>
    <t>GUADUA</t>
  </si>
  <si>
    <t>Siembra a 4x4 metros.</t>
  </si>
  <si>
    <t>Correctivo por Ha</t>
  </si>
  <si>
    <t>Aplicar 100 gramos por sitio.</t>
  </si>
  <si>
    <t xml:space="preserve">Plantas </t>
  </si>
  <si>
    <t>MINICORREDOR</t>
  </si>
  <si>
    <t>Conectividad de fragmentos de áreas naturales con fines de protección; implementación sobre áreas en arbustales bajos o de producción (franja de mínimo 10 metros).</t>
  </si>
  <si>
    <t>En primera fase se utilizan especies  pioneras intermedias o secundarias tempranas acorde al ecosistema de referencia (siembra en franjas aprox. 2x1,5 m); se debe mantener la regeneración natural existente en franja.</t>
  </si>
  <si>
    <t>SISTEMA SILVOPASTORIL</t>
  </si>
  <si>
    <t>Intervención en praderas con pendiente promedio inferior al 50% y menos de 30 árboles/Ha; siembra en tres bolillos 3x2 m ó 5x2,5x5 m; franjas espaciadas entre 30-50 metros siguiendo curva de nivel.</t>
  </si>
  <si>
    <t>plantas</t>
  </si>
  <si>
    <t xml:space="preserve">Porcentaje plantas especies introducidas </t>
  </si>
  <si>
    <t>Aislamiento por hectárea</t>
  </si>
  <si>
    <t>Poste de madera, largo 1,6 metros, mínimo 50% de postes aserrados a 4 caras (ángulo 90°) y los restantes aserrados mínimo a dos caras (ángulo 90°); 10 cm en cada cara aserrada y espesor (medida en la punta más delgada del poste sin considerar corteza).</t>
  </si>
  <si>
    <t>Postes hincados por hectárea</t>
  </si>
  <si>
    <t>Distancia entre pie de amigos</t>
  </si>
  <si>
    <t>Pie de amigos por hectárea</t>
  </si>
  <si>
    <t>Número de hilos de alambre</t>
  </si>
  <si>
    <t>Alambre galvanizado liso calibre 12, resistencia +140 kgf/mm2</t>
  </si>
  <si>
    <t>Alambre galvanizado por Ha</t>
  </si>
  <si>
    <t>Grapa por Ha</t>
  </si>
  <si>
    <t>Impermeabilizante postes por Ha</t>
  </si>
  <si>
    <t>Cerca eléctrica (valor proporcional por Ha)</t>
  </si>
  <si>
    <t>Impulsor con panel solar, tensores, aisladores, manguera, accesorios general.</t>
  </si>
  <si>
    <t>Alambre galvanizado cal. 12</t>
  </si>
  <si>
    <t>2.8</t>
  </si>
  <si>
    <t>2.9</t>
  </si>
  <si>
    <t>2.10</t>
  </si>
  <si>
    <t>2.11</t>
  </si>
  <si>
    <t>1.11</t>
  </si>
  <si>
    <t>1.12</t>
  </si>
  <si>
    <t>1.13</t>
  </si>
  <si>
    <t>1.14</t>
  </si>
  <si>
    <t>1.15</t>
  </si>
  <si>
    <t>SISTEMAS AGROFORESTALES</t>
  </si>
  <si>
    <t xml:space="preserve">Siembra a 10x13 metros ó 9x15 m; especies frutales arbustivas o arbóreas, forestales nativas o introducidas. </t>
  </si>
  <si>
    <t>Número de forestales por hectárea</t>
  </si>
  <si>
    <t>Número de frutales por hectárea</t>
  </si>
  <si>
    <t>Abono orgánico compostado por Ha-Forestal</t>
  </si>
  <si>
    <t>Abono orgánico compostado por Ha-Frutal</t>
  </si>
  <si>
    <t>1.000 gramos por frutal (fondo hoyo).</t>
  </si>
  <si>
    <t>Aplicar 150 gramos por sitio (frutales).</t>
  </si>
  <si>
    <t>Plantas Forestale</t>
  </si>
  <si>
    <t>,</t>
  </si>
  <si>
    <t>AISLAMIENTO DE PROTECCIÓN BOSQUE DE USO DOMESTICO</t>
  </si>
  <si>
    <t>Aislamiento del área  de Bosque Uso Domestico - BUD, establecido a , favorece procesos de restauración y bosques naturales existente.</t>
  </si>
  <si>
    <t xml:space="preserve">  </t>
  </si>
  <si>
    <t>Número de plantas por kilometro</t>
  </si>
  <si>
    <t xml:space="preserve">Porcentaje de reposición plantas </t>
  </si>
  <si>
    <t xml:space="preserve">Fertilizante compuesto por planta </t>
  </si>
  <si>
    <t>Gramo</t>
  </si>
  <si>
    <t>Fertilizante NPK.</t>
  </si>
  <si>
    <t xml:space="preserve">Fertilizante compuesto por Ha </t>
  </si>
  <si>
    <t>Hidroretenedor por planta</t>
  </si>
  <si>
    <t>Aplicación en el fondo del hoyo al momento de la siembra.</t>
  </si>
  <si>
    <t>Hidroretenedor resiembra por Ha</t>
  </si>
  <si>
    <t>Primer mantenimiento</t>
  </si>
  <si>
    <t>Metas en hectareas primer mantenimeinto</t>
  </si>
  <si>
    <t>Segundo mantenimiento</t>
  </si>
  <si>
    <t>Metas en hectareas segundo mantenimeinto</t>
  </si>
  <si>
    <t>Tercer mantenimiento</t>
  </si>
  <si>
    <t>Metas en hectareas tercer mantenimeinto</t>
  </si>
  <si>
    <t>PRIMER MANTENIMIENTO SIEMBRAS</t>
  </si>
  <si>
    <t>1.1.1</t>
  </si>
  <si>
    <t xml:space="preserve">Replateo o activdad requerida de mantenimiento por la planta </t>
  </si>
  <si>
    <t>1.1.2</t>
  </si>
  <si>
    <t>1.1.3</t>
  </si>
  <si>
    <t>Transporte menor primer mantenimiento</t>
  </si>
  <si>
    <t>Costos mano de obra primer mantenimiento</t>
  </si>
  <si>
    <t>1.2.1</t>
  </si>
  <si>
    <t>kilo</t>
  </si>
  <si>
    <t>1.2.2</t>
  </si>
  <si>
    <t>Costos insumos primer mantenimiento</t>
  </si>
  <si>
    <t>1.3.1</t>
  </si>
  <si>
    <t>1.3.2</t>
  </si>
  <si>
    <t>Transporte  de insumos</t>
  </si>
  <si>
    <t>Otros costos  primer mantenimiento</t>
  </si>
  <si>
    <t>COSTOS PRIMER MANTENIMIENTO</t>
  </si>
  <si>
    <t>SEGUNDO MANTENIMIENTO SIEMBRAS</t>
  </si>
  <si>
    <t>2.1.1</t>
  </si>
  <si>
    <t>2.1.2</t>
  </si>
  <si>
    <t>2.1.3</t>
  </si>
  <si>
    <t>2.1.4</t>
  </si>
  <si>
    <t>2.1.5</t>
  </si>
  <si>
    <t>2.1.6</t>
  </si>
  <si>
    <t>Costos mano de obra segundo mantenimiento</t>
  </si>
  <si>
    <t>2.2.1</t>
  </si>
  <si>
    <t>2.2.2</t>
  </si>
  <si>
    <t>2.2.3</t>
  </si>
  <si>
    <t>2.2.4</t>
  </si>
  <si>
    <t>Costos insumos segundo mantenimiento</t>
  </si>
  <si>
    <t>2.3.1</t>
  </si>
  <si>
    <t>2.3.2</t>
  </si>
  <si>
    <t>Otros costos segundo mantenimiento</t>
  </si>
  <si>
    <t>COSTOS SEGUNDO MANTENIMIENTO</t>
  </si>
  <si>
    <t>TERCER MANTENIMIENTO SIEMBRA</t>
  </si>
  <si>
    <t>3.1.1</t>
  </si>
  <si>
    <t>3.1.2</t>
  </si>
  <si>
    <t>3.1.3</t>
  </si>
  <si>
    <t>Costos mano de obra tercer mantenimiento</t>
  </si>
  <si>
    <t>3.2.1</t>
  </si>
  <si>
    <t>3.2.2</t>
  </si>
  <si>
    <t>Costos insumos tercer mantenimiento</t>
  </si>
  <si>
    <t>3.3.1</t>
  </si>
  <si>
    <t>3.3.2</t>
  </si>
  <si>
    <t>Otros costos tercer mantenimiento</t>
  </si>
  <si>
    <t>COSTOS TERCER MANTENIMIENTO</t>
  </si>
  <si>
    <t>COSTOS TOTAL MANTENIMIENTO SIEMBRAS BUD</t>
  </si>
  <si>
    <t>1.1.4</t>
  </si>
  <si>
    <t>3.1.4</t>
  </si>
  <si>
    <t>SISTEMAS SILVOPASTORILES</t>
  </si>
  <si>
    <t>SISTEMA AGROFORESTALES</t>
  </si>
  <si>
    <t>ENRIQUECIMIENTO ÁREA DE PROTECCIÓN</t>
  </si>
  <si>
    <t>Enriquecimiento de áreas naturales con fines de protección previamente aisladas.</t>
  </si>
  <si>
    <t>Ítem</t>
  </si>
  <si>
    <t>Valor/Hect</t>
  </si>
  <si>
    <t>Alambre de púas calibre 14, resistencia +250 kg/mm2 con capa de galvanizado, rollo por 500 metros.</t>
  </si>
  <si>
    <t>Intervención con fines de aumento de parches de bosque natural en altas densidades aumento de bosques de protección.</t>
  </si>
  <si>
    <t>En la primera fase se utilizan especies  pioneras o secundarias tempranas acorde al ecosistema de referencia, con una densidad de 3.000 arboles por hectárea, distribuidos aleatoriamente de acuerdo a la cobertura existente.</t>
  </si>
  <si>
    <t>COSTOS TOTAL MANTENIMIENTO SIEMBRAS ENR</t>
  </si>
  <si>
    <t>COSTOS TOTAL MANTENIMIENTO SIEMBRAS CV</t>
  </si>
  <si>
    <t>COSTOS TOTAL MANTENIMIENTO SIEMBRAS BP</t>
  </si>
  <si>
    <t>RESTAURACION ALTA DENSIDAD - RAD</t>
  </si>
  <si>
    <t>Número de plantas por hectarea</t>
  </si>
  <si>
    <t>Postes de acero en T</t>
  </si>
  <si>
    <t>2.12</t>
  </si>
  <si>
    <t>2.13</t>
  </si>
  <si>
    <t>2.14</t>
  </si>
  <si>
    <t>2.15</t>
  </si>
  <si>
    <t>2.16</t>
  </si>
  <si>
    <t>Varilla de cobre 1.5 m x3 unidades</t>
  </si>
  <si>
    <t>Cuchilla doble tiro</t>
  </si>
  <si>
    <t xml:space="preserve">Cable Aislado X 50 Metros Para Cerca Eléctrica </t>
  </si>
  <si>
    <t>Desviador de Rayos</t>
  </si>
  <si>
    <t>Supresor de picos</t>
  </si>
  <si>
    <t>Aislador Para Cerca Eléctrica Pivote - Puntilla x 300 unidades</t>
  </si>
  <si>
    <t>Aislador terminal x  25 und</t>
  </si>
  <si>
    <t>Kit Manigueta Portillo (2 Resortes, 4 Recibidores, 2 Maniguetas)</t>
  </si>
  <si>
    <t>Tensores 2 x ha</t>
  </si>
  <si>
    <t>Voltimetro para cerca Electrica</t>
  </si>
  <si>
    <t>alambre de cobre Mt</t>
  </si>
  <si>
    <t>Impulsor x 50 Km</t>
  </si>
  <si>
    <t>Paquete</t>
  </si>
  <si>
    <t>2.17</t>
  </si>
  <si>
    <t>2.18</t>
  </si>
  <si>
    <t>2.19</t>
  </si>
  <si>
    <t>2.20</t>
  </si>
  <si>
    <t>2.21</t>
  </si>
  <si>
    <t>2.22</t>
  </si>
  <si>
    <t>2.23</t>
  </si>
  <si>
    <t>COSTO UNITARIO ESTABLECIMIENTO VIGENCIA 2024</t>
  </si>
  <si>
    <t>COSTO UNITARIO MANTENIMIENTO VIGENCIA 2024</t>
  </si>
  <si>
    <t>Siembra de plantas a 2,5 metros en línea (nativas e introducidas).(semiplanton 60 cm)</t>
  </si>
  <si>
    <t>Selección de especies nativas sucesionales avanzadas acordes al ecosistema a intervenir. ( anteriormente 165 individuos por ha, altura Semiplanton 60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</si>
</sst>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41" formatCode="_-* #,##0_-;\-* #,##0_-;_-* &quot;-&quot;_-;_-@_-"/>
    <numFmt numFmtId="164" formatCode="&quot;$&quot;\ #,##0"/>
    <numFmt numFmtId="165" formatCode="0.0"/>
    <numFmt numFmtId="166" formatCode="_-* #,##0_-;\-* #,##0_-;_-* &quot;-&quot;_-;_-@"/>
    <numFmt numFmtId="167" formatCode="#,##0.0"/>
    <numFmt numFmtId="168" formatCode="_-* #,##0.00_-;\-* #,##0.00_-;_-* &quot;-&quot;_-;_-@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b/>
      <sz val="8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Calibri"/>
      <family val="2"/>
    </font>
    <font>
      <b/>
      <sz val="9"/>
      <color rgb="FF000000"/>
      <name val="Arial"/>
      <family val="2"/>
    </font>
    <font>
      <b/>
      <sz val="9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8"/>
      <color theme="1"/>
      <name val="Arial Narrow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FEF2CB"/>
        <bgColor rgb="FFFEF2CB"/>
      </patternFill>
    </fill>
    <fill>
      <patternFill patternType="solid">
        <fgColor rgb="FFD9D9D9"/>
        <bgColor rgb="FFD9D9D9"/>
      </patternFill>
    </fill>
    <fill>
      <patternFill patternType="solid">
        <fgColor rgb="FF70AD47"/>
        <bgColor rgb="FF70AD47"/>
      </patternFill>
    </fill>
    <fill>
      <patternFill patternType="solid">
        <fgColor rgb="FFFFF2CC"/>
        <bgColor rgb="FFFFF2CC"/>
      </patternFill>
    </fill>
    <fill>
      <patternFill patternType="solid">
        <fgColor rgb="FFF4B083"/>
        <bgColor rgb="FFF4B083"/>
      </patternFill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rgb="FF92D050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528">
    <xf numFmtId="0" fontId="0" fillId="0" borderId="0" xfId="0"/>
    <xf numFmtId="0" fontId="2" fillId="3" borderId="8" xfId="0" applyFont="1" applyFill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165" fontId="6" fillId="0" borderId="8" xfId="3" applyNumberFormat="1" applyFont="1" applyBorder="1" applyAlignment="1">
      <alignment horizontal="center" vertical="center"/>
    </xf>
    <xf numFmtId="1" fontId="6" fillId="0" borderId="8" xfId="3" applyNumberFormat="1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7" xfId="0" applyBorder="1" applyAlignment="1">
      <alignment horizontal="center" vertical="center"/>
    </xf>
    <xf numFmtId="41" fontId="0" fillId="0" borderId="8" xfId="1" applyFont="1" applyBorder="1"/>
    <xf numFmtId="41" fontId="0" fillId="0" borderId="8" xfId="0" applyNumberFormat="1" applyBorder="1"/>
    <xf numFmtId="3" fontId="9" fillId="0" borderId="8" xfId="3" applyNumberFormat="1" applyFont="1" applyBorder="1" applyAlignment="1">
      <alignment vertical="center"/>
    </xf>
    <xf numFmtId="41" fontId="0" fillId="0" borderId="9" xfId="0" applyNumberFormat="1" applyBorder="1"/>
    <xf numFmtId="41" fontId="2" fillId="0" borderId="8" xfId="1" applyFont="1" applyBorder="1"/>
    <xf numFmtId="1" fontId="0" fillId="0" borderId="8" xfId="0" applyNumberFormat="1" applyBorder="1"/>
    <xf numFmtId="41" fontId="2" fillId="0" borderId="9" xfId="1" applyFont="1" applyBorder="1"/>
    <xf numFmtId="9" fontId="0" fillId="0" borderId="8" xfId="2" applyFont="1" applyBorder="1"/>
    <xf numFmtId="41" fontId="2" fillId="0" borderId="8" xfId="0" applyNumberFormat="1" applyFont="1" applyBorder="1"/>
    <xf numFmtId="0" fontId="0" fillId="0" borderId="7" xfId="0" applyBorder="1"/>
    <xf numFmtId="41" fontId="2" fillId="0" borderId="9" xfId="0" applyNumberFormat="1" applyFont="1" applyBorder="1"/>
    <xf numFmtId="0" fontId="0" fillId="3" borderId="11" xfId="0" applyFill="1" applyBorder="1"/>
    <xf numFmtId="41" fontId="2" fillId="3" borderId="11" xfId="0" applyNumberFormat="1" applyFont="1" applyFill="1" applyBorder="1"/>
    <xf numFmtId="41" fontId="2" fillId="3" borderId="12" xfId="0" applyNumberFormat="1" applyFont="1" applyFill="1" applyBorder="1"/>
    <xf numFmtId="41" fontId="0" fillId="0" borderId="0" xfId="0" applyNumberFormat="1"/>
    <xf numFmtId="41" fontId="0" fillId="0" borderId="0" xfId="1" applyFont="1"/>
    <xf numFmtId="0" fontId="5" fillId="3" borderId="8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9" fontId="6" fillId="5" borderId="8" xfId="3" applyNumberFormat="1" applyFont="1" applyFill="1" applyBorder="1" applyAlignment="1">
      <alignment horizontal="center" vertical="center"/>
    </xf>
    <xf numFmtId="165" fontId="0" fillId="0" borderId="8" xfId="0" applyNumberFormat="1" applyBorder="1"/>
    <xf numFmtId="9" fontId="0" fillId="0" borderId="8" xfId="2" applyFont="1" applyBorder="1" applyAlignment="1">
      <alignment horizontal="center" vertical="center"/>
    </xf>
    <xf numFmtId="0" fontId="0" fillId="2" borderId="8" xfId="0" applyFill="1" applyBorder="1"/>
    <xf numFmtId="0" fontId="10" fillId="6" borderId="20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9" fontId="12" fillId="0" borderId="20" xfId="0" applyNumberFormat="1" applyFont="1" applyBorder="1" applyAlignment="1">
      <alignment horizontal="center" vertical="center"/>
    </xf>
    <xf numFmtId="9" fontId="12" fillId="8" borderId="20" xfId="0" applyNumberFormat="1" applyFont="1" applyFill="1" applyBorder="1" applyAlignment="1">
      <alignment horizontal="center" vertical="center"/>
    </xf>
    <xf numFmtId="1" fontId="12" fillId="0" borderId="20" xfId="0" applyNumberFormat="1" applyFont="1" applyBorder="1" applyAlignment="1">
      <alignment horizontal="center" vertical="center"/>
    </xf>
    <xf numFmtId="165" fontId="12" fillId="0" borderId="20" xfId="0" applyNumberFormat="1" applyFont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14" fillId="9" borderId="32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3" fillId="0" borderId="20" xfId="0" applyFont="1" applyBorder="1"/>
    <xf numFmtId="0" fontId="15" fillId="0" borderId="20" xfId="0" applyFont="1" applyBorder="1"/>
    <xf numFmtId="0" fontId="15" fillId="0" borderId="32" xfId="0" applyFont="1" applyBorder="1"/>
    <xf numFmtId="166" fontId="15" fillId="0" borderId="0" xfId="0" applyNumberFormat="1" applyFont="1"/>
    <xf numFmtId="166" fontId="15" fillId="0" borderId="20" xfId="0" applyNumberFormat="1" applyFont="1" applyBorder="1"/>
    <xf numFmtId="3" fontId="16" fillId="0" borderId="20" xfId="0" applyNumberFormat="1" applyFont="1" applyBorder="1" applyAlignment="1">
      <alignment vertical="center"/>
    </xf>
    <xf numFmtId="166" fontId="15" fillId="0" borderId="32" xfId="0" applyNumberFormat="1" applyFont="1" applyBorder="1"/>
    <xf numFmtId="166" fontId="13" fillId="0" borderId="20" xfId="0" applyNumberFormat="1" applyFont="1" applyBorder="1"/>
    <xf numFmtId="166" fontId="13" fillId="0" borderId="32" xfId="0" applyNumberFormat="1" applyFont="1" applyBorder="1"/>
    <xf numFmtId="1" fontId="15" fillId="0" borderId="20" xfId="0" applyNumberFormat="1" applyFont="1" applyBorder="1"/>
    <xf numFmtId="165" fontId="15" fillId="0" borderId="20" xfId="0" applyNumberFormat="1" applyFont="1" applyBorder="1"/>
    <xf numFmtId="9" fontId="15" fillId="0" borderId="20" xfId="0" applyNumberFormat="1" applyFont="1" applyBorder="1" applyAlignment="1">
      <alignment horizontal="center" vertical="center"/>
    </xf>
    <xf numFmtId="0" fontId="15" fillId="6" borderId="36" xfId="0" applyFont="1" applyFill="1" applyBorder="1"/>
    <xf numFmtId="166" fontId="13" fillId="6" borderId="36" xfId="0" applyNumberFormat="1" applyFont="1" applyFill="1" applyBorder="1"/>
    <xf numFmtId="166" fontId="13" fillId="6" borderId="37" xfId="0" applyNumberFormat="1" applyFont="1" applyFill="1" applyBorder="1"/>
    <xf numFmtId="0" fontId="4" fillId="2" borderId="0" xfId="0" applyFont="1" applyFill="1" applyAlignment="1">
      <alignment vertical="center"/>
    </xf>
    <xf numFmtId="166" fontId="0" fillId="0" borderId="0" xfId="0" applyNumberFormat="1"/>
    <xf numFmtId="41" fontId="2" fillId="0" borderId="0" xfId="1" applyFont="1"/>
    <xf numFmtId="41" fontId="2" fillId="0" borderId="0" xfId="0" applyNumberFormat="1" applyFont="1"/>
    <xf numFmtId="166" fontId="2" fillId="0" borderId="0" xfId="0" applyNumberFormat="1" applyFont="1"/>
    <xf numFmtId="0" fontId="18" fillId="0" borderId="0" xfId="0" applyFont="1"/>
    <xf numFmtId="0" fontId="19" fillId="10" borderId="20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9" fontId="21" fillId="0" borderId="20" xfId="0" applyNumberFormat="1" applyFont="1" applyBorder="1" applyAlignment="1">
      <alignment horizontal="center" vertical="center"/>
    </xf>
    <xf numFmtId="9" fontId="21" fillId="11" borderId="20" xfId="0" applyNumberFormat="1" applyFont="1" applyFill="1" applyBorder="1" applyAlignment="1">
      <alignment horizontal="center" vertical="center"/>
    </xf>
    <xf numFmtId="1" fontId="21" fillId="0" borderId="20" xfId="0" applyNumberFormat="1" applyFont="1" applyBorder="1" applyAlignment="1">
      <alignment horizontal="center" vertical="center"/>
    </xf>
    <xf numFmtId="165" fontId="21" fillId="0" borderId="20" xfId="0" applyNumberFormat="1" applyFont="1" applyBorder="1" applyAlignment="1">
      <alignment horizontal="center" vertical="center"/>
    </xf>
    <xf numFmtId="0" fontId="23" fillId="12" borderId="31" xfId="0" applyFont="1" applyFill="1" applyBorder="1" applyAlignment="1">
      <alignment horizontal="center" vertical="center" wrapText="1"/>
    </xf>
    <xf numFmtId="0" fontId="23" fillId="12" borderId="20" xfId="0" applyFont="1" applyFill="1" applyBorder="1" applyAlignment="1">
      <alignment horizontal="center" vertical="center" wrapText="1"/>
    </xf>
    <xf numFmtId="0" fontId="23" fillId="12" borderId="32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22" fillId="0" borderId="20" xfId="0" applyFont="1" applyBorder="1"/>
    <xf numFmtId="0" fontId="18" fillId="0" borderId="20" xfId="0" applyFont="1" applyBorder="1"/>
    <xf numFmtId="0" fontId="18" fillId="0" borderId="32" xfId="0" applyFont="1" applyBorder="1"/>
    <xf numFmtId="166" fontId="18" fillId="0" borderId="0" xfId="0" applyNumberFormat="1" applyFont="1"/>
    <xf numFmtId="166" fontId="18" fillId="0" borderId="20" xfId="0" applyNumberFormat="1" applyFont="1" applyBorder="1"/>
    <xf numFmtId="3" fontId="20" fillId="0" borderId="20" xfId="0" applyNumberFormat="1" applyFont="1" applyBorder="1" applyAlignment="1">
      <alignment vertical="center"/>
    </xf>
    <xf numFmtId="166" fontId="18" fillId="0" borderId="32" xfId="0" applyNumberFormat="1" applyFont="1" applyBorder="1"/>
    <xf numFmtId="166" fontId="22" fillId="0" borderId="20" xfId="0" applyNumberFormat="1" applyFont="1" applyBorder="1"/>
    <xf numFmtId="166" fontId="22" fillId="0" borderId="32" xfId="0" applyNumberFormat="1" applyFont="1" applyBorder="1"/>
    <xf numFmtId="1" fontId="18" fillId="0" borderId="20" xfId="0" applyNumberFormat="1" applyFont="1" applyBorder="1"/>
    <xf numFmtId="165" fontId="18" fillId="0" borderId="20" xfId="0" applyNumberFormat="1" applyFont="1" applyBorder="1"/>
    <xf numFmtId="9" fontId="18" fillId="0" borderId="20" xfId="0" applyNumberFormat="1" applyFont="1" applyBorder="1" applyAlignment="1">
      <alignment horizontal="center" vertical="center"/>
    </xf>
    <xf numFmtId="9" fontId="18" fillId="7" borderId="20" xfId="0" applyNumberFormat="1" applyFont="1" applyFill="1" applyBorder="1" applyAlignment="1">
      <alignment horizontal="center" vertical="center"/>
    </xf>
    <xf numFmtId="0" fontId="18" fillId="10" borderId="36" xfId="0" applyFont="1" applyFill="1" applyBorder="1"/>
    <xf numFmtId="166" fontId="22" fillId="10" borderId="36" xfId="0" applyNumberFormat="1" applyFont="1" applyFill="1" applyBorder="1"/>
    <xf numFmtId="166" fontId="22" fillId="10" borderId="37" xfId="0" applyNumberFormat="1" applyFont="1" applyFill="1" applyBorder="1"/>
    <xf numFmtId="41" fontId="24" fillId="0" borderId="0" xfId="1" applyFont="1"/>
    <xf numFmtId="0" fontId="3" fillId="6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9" fontId="4" fillId="8" borderId="20" xfId="0" applyNumberFormat="1" applyFont="1" applyFill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165" fontId="4" fillId="0" borderId="20" xfId="0" applyNumberFormat="1" applyFont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9" borderId="32" xfId="0" applyFont="1" applyFill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/>
    </xf>
    <xf numFmtId="0" fontId="26" fillId="0" borderId="20" xfId="0" applyFont="1" applyBorder="1"/>
    <xf numFmtId="0" fontId="27" fillId="0" borderId="20" xfId="0" applyFont="1" applyBorder="1"/>
    <xf numFmtId="0" fontId="27" fillId="0" borderId="32" xfId="0" applyFont="1" applyBorder="1"/>
    <xf numFmtId="166" fontId="27" fillId="0" borderId="20" xfId="0" applyNumberFormat="1" applyFont="1" applyBorder="1"/>
    <xf numFmtId="3" fontId="28" fillId="0" borderId="20" xfId="0" applyNumberFormat="1" applyFont="1" applyBorder="1" applyAlignment="1">
      <alignment vertical="center"/>
    </xf>
    <xf numFmtId="166" fontId="26" fillId="0" borderId="20" xfId="0" applyNumberFormat="1" applyFont="1" applyBorder="1"/>
    <xf numFmtId="166" fontId="26" fillId="0" borderId="32" xfId="0" applyNumberFormat="1" applyFont="1" applyBorder="1"/>
    <xf numFmtId="1" fontId="27" fillId="0" borderId="20" xfId="0" applyNumberFormat="1" applyFont="1" applyBorder="1"/>
    <xf numFmtId="165" fontId="27" fillId="0" borderId="20" xfId="0" applyNumberFormat="1" applyFont="1" applyBorder="1"/>
    <xf numFmtId="9" fontId="27" fillId="0" borderId="20" xfId="0" applyNumberFormat="1" applyFont="1" applyBorder="1" applyAlignment="1">
      <alignment horizontal="center" vertical="center"/>
    </xf>
    <xf numFmtId="0" fontId="27" fillId="6" borderId="36" xfId="0" applyFont="1" applyFill="1" applyBorder="1"/>
    <xf numFmtId="166" fontId="26" fillId="6" borderId="36" xfId="0" applyNumberFormat="1" applyFont="1" applyFill="1" applyBorder="1"/>
    <xf numFmtId="166" fontId="26" fillId="6" borderId="37" xfId="0" applyNumberFormat="1" applyFont="1" applyFill="1" applyBorder="1"/>
    <xf numFmtId="0" fontId="2" fillId="0" borderId="0" xfId="0" applyFont="1"/>
    <xf numFmtId="166" fontId="27" fillId="0" borderId="0" xfId="0" applyNumberFormat="1" applyFont="1"/>
    <xf numFmtId="0" fontId="28" fillId="0" borderId="21" xfId="0" quotePrefix="1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9" fontId="4" fillId="0" borderId="20" xfId="0" applyNumberFormat="1" applyFont="1" applyBorder="1" applyAlignment="1">
      <alignment horizontal="center" vertical="center"/>
    </xf>
    <xf numFmtId="166" fontId="27" fillId="0" borderId="32" xfId="0" applyNumberFormat="1" applyFont="1" applyBorder="1"/>
    <xf numFmtId="0" fontId="29" fillId="0" borderId="20" xfId="0" applyFont="1" applyBorder="1"/>
    <xf numFmtId="0" fontId="4" fillId="13" borderId="20" xfId="0" applyFont="1" applyFill="1" applyBorder="1" applyAlignment="1">
      <alignment horizontal="center" vertical="center"/>
    </xf>
    <xf numFmtId="0" fontId="15" fillId="0" borderId="0" xfId="0" applyFont="1"/>
    <xf numFmtId="0" fontId="27" fillId="0" borderId="0" xfId="0" applyFont="1" applyAlignment="1">
      <alignment horizontal="center"/>
    </xf>
    <xf numFmtId="0" fontId="26" fillId="6" borderId="20" xfId="0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/>
    </xf>
    <xf numFmtId="0" fontId="27" fillId="0" borderId="20" xfId="0" applyFont="1" applyBorder="1" applyAlignment="1">
      <alignment horizontal="left" vertical="center"/>
    </xf>
    <xf numFmtId="166" fontId="27" fillId="8" borderId="20" xfId="0" applyNumberFormat="1" applyFont="1" applyFill="1" applyBorder="1" applyAlignment="1">
      <alignment horizontal="center" vertical="center"/>
    </xf>
    <xf numFmtId="9" fontId="27" fillId="0" borderId="20" xfId="0" applyNumberFormat="1" applyFont="1" applyBorder="1" applyAlignment="1">
      <alignment horizontal="center"/>
    </xf>
    <xf numFmtId="1" fontId="27" fillId="0" borderId="20" xfId="0" applyNumberFormat="1" applyFont="1" applyBorder="1" applyAlignment="1">
      <alignment horizontal="center" wrapText="1"/>
    </xf>
    <xf numFmtId="0" fontId="27" fillId="14" borderId="20" xfId="0" applyFont="1" applyFill="1" applyBorder="1" applyAlignment="1">
      <alignment horizontal="center"/>
    </xf>
    <xf numFmtId="0" fontId="27" fillId="15" borderId="20" xfId="0" applyFont="1" applyFill="1" applyBorder="1" applyAlignment="1">
      <alignment horizontal="center"/>
    </xf>
    <xf numFmtId="0" fontId="27" fillId="16" borderId="20" xfId="0" applyFont="1" applyFill="1" applyBorder="1" applyAlignment="1">
      <alignment horizontal="center"/>
    </xf>
    <xf numFmtId="0" fontId="30" fillId="9" borderId="31" xfId="0" applyFont="1" applyFill="1" applyBorder="1" applyAlignment="1">
      <alignment horizontal="center" vertical="center" wrapText="1"/>
    </xf>
    <xf numFmtId="0" fontId="30" fillId="9" borderId="20" xfId="0" applyFont="1" applyFill="1" applyBorder="1" applyAlignment="1">
      <alignment horizontal="center" vertical="center" wrapText="1"/>
    </xf>
    <xf numFmtId="0" fontId="30" fillId="9" borderId="32" xfId="0" applyFont="1" applyFill="1" applyBorder="1" applyAlignment="1">
      <alignment horizontal="center" vertical="center" wrapText="1"/>
    </xf>
    <xf numFmtId="166" fontId="26" fillId="0" borderId="0" xfId="0" applyNumberFormat="1" applyFont="1"/>
    <xf numFmtId="0" fontId="26" fillId="6" borderId="8" xfId="0" applyFont="1" applyFill="1" applyBorder="1" applyAlignment="1">
      <alignment horizontal="center" vertical="center"/>
    </xf>
    <xf numFmtId="0" fontId="27" fillId="0" borderId="8" xfId="0" applyFont="1" applyBorder="1"/>
    <xf numFmtId="0" fontId="27" fillId="0" borderId="8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166" fontId="27" fillId="8" borderId="8" xfId="0" applyNumberFormat="1" applyFont="1" applyFill="1" applyBorder="1" applyAlignment="1">
      <alignment horizontal="center" vertical="center"/>
    </xf>
    <xf numFmtId="9" fontId="27" fillId="0" borderId="8" xfId="0" applyNumberFormat="1" applyFont="1" applyBorder="1" applyAlignment="1">
      <alignment horizontal="center"/>
    </xf>
    <xf numFmtId="1" fontId="27" fillId="0" borderId="8" xfId="0" applyNumberFormat="1" applyFont="1" applyBorder="1" applyAlignment="1">
      <alignment horizontal="center" wrapText="1"/>
    </xf>
    <xf numFmtId="0" fontId="27" fillId="14" borderId="8" xfId="0" applyFont="1" applyFill="1" applyBorder="1" applyAlignment="1">
      <alignment horizontal="center"/>
    </xf>
    <xf numFmtId="0" fontId="27" fillId="15" borderId="8" xfId="0" applyFont="1" applyFill="1" applyBorder="1" applyAlignment="1">
      <alignment horizontal="center"/>
    </xf>
    <xf numFmtId="0" fontId="27" fillId="16" borderId="8" xfId="0" applyFont="1" applyFill="1" applyBorder="1" applyAlignment="1">
      <alignment horizontal="center"/>
    </xf>
    <xf numFmtId="0" fontId="30" fillId="9" borderId="8" xfId="0" applyFont="1" applyFill="1" applyBorder="1" applyAlignment="1">
      <alignment horizontal="center" vertical="center" wrapText="1"/>
    </xf>
    <xf numFmtId="0" fontId="30" fillId="9" borderId="7" xfId="0" applyFont="1" applyFill="1" applyBorder="1" applyAlignment="1">
      <alignment horizontal="center" vertical="center" wrapText="1"/>
    </xf>
    <xf numFmtId="0" fontId="30" fillId="9" borderId="9" xfId="0" applyFont="1" applyFill="1" applyBorder="1" applyAlignment="1">
      <alignment horizontal="center" vertical="center" wrapText="1"/>
    </xf>
    <xf numFmtId="0" fontId="27" fillId="6" borderId="11" xfId="0" applyFont="1" applyFill="1" applyBorder="1"/>
    <xf numFmtId="166" fontId="26" fillId="6" borderId="11" xfId="0" applyNumberFormat="1" applyFont="1" applyFill="1" applyBorder="1"/>
    <xf numFmtId="166" fontId="26" fillId="6" borderId="12" xfId="0" applyNumberFormat="1" applyFont="1" applyFill="1" applyBorder="1"/>
    <xf numFmtId="0" fontId="26" fillId="6" borderId="1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165" fontId="12" fillId="0" borderId="8" xfId="0" applyNumberFormat="1" applyFont="1" applyBorder="1" applyAlignment="1">
      <alignment horizontal="center"/>
    </xf>
    <xf numFmtId="0" fontId="14" fillId="9" borderId="8" xfId="0" applyFont="1" applyFill="1" applyBorder="1" applyAlignment="1">
      <alignment horizontal="center" vertical="center" wrapText="1"/>
    </xf>
    <xf numFmtId="0" fontId="13" fillId="0" borderId="8" xfId="0" applyFont="1" applyBorder="1"/>
    <xf numFmtId="0" fontId="15" fillId="0" borderId="8" xfId="0" applyFont="1" applyBorder="1"/>
    <xf numFmtId="168" fontId="15" fillId="0" borderId="8" xfId="0" applyNumberFormat="1" applyFont="1" applyBorder="1"/>
    <xf numFmtId="166" fontId="15" fillId="0" borderId="8" xfId="0" applyNumberFormat="1" applyFont="1" applyBorder="1"/>
    <xf numFmtId="3" fontId="16" fillId="0" borderId="8" xfId="0" applyNumberFormat="1" applyFont="1" applyBorder="1" applyAlignment="1">
      <alignment vertical="center"/>
    </xf>
    <xf numFmtId="166" fontId="13" fillId="0" borderId="8" xfId="0" applyNumberFormat="1" applyFont="1" applyBorder="1"/>
    <xf numFmtId="1" fontId="15" fillId="0" borderId="8" xfId="0" applyNumberFormat="1" applyFont="1" applyBorder="1"/>
    <xf numFmtId="2" fontId="15" fillId="0" borderId="8" xfId="0" applyNumberFormat="1" applyFont="1" applyBorder="1"/>
    <xf numFmtId="9" fontId="15" fillId="0" borderId="8" xfId="0" applyNumberFormat="1" applyFont="1" applyBorder="1"/>
    <xf numFmtId="0" fontId="14" fillId="9" borderId="7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5" fillId="0" borderId="9" xfId="0" applyFont="1" applyBorder="1"/>
    <xf numFmtId="0" fontId="15" fillId="0" borderId="7" xfId="0" applyFont="1" applyBorder="1" applyAlignment="1">
      <alignment horizontal="center" vertical="center"/>
    </xf>
    <xf numFmtId="166" fontId="15" fillId="0" borderId="9" xfId="0" applyNumberFormat="1" applyFont="1" applyBorder="1"/>
    <xf numFmtId="166" fontId="13" fillId="0" borderId="9" xfId="0" applyNumberFormat="1" applyFont="1" applyBorder="1"/>
    <xf numFmtId="0" fontId="15" fillId="0" borderId="7" xfId="0" applyFont="1" applyBorder="1"/>
    <xf numFmtId="0" fontId="15" fillId="6" borderId="11" xfId="0" applyFont="1" applyFill="1" applyBorder="1"/>
    <xf numFmtId="166" fontId="13" fillId="6" borderId="11" xfId="0" applyNumberFormat="1" applyFont="1" applyFill="1" applyBorder="1"/>
    <xf numFmtId="166" fontId="13" fillId="6" borderId="12" xfId="0" applyNumberFormat="1" applyFont="1" applyFill="1" applyBorder="1"/>
    <xf numFmtId="0" fontId="26" fillId="0" borderId="8" xfId="0" applyFont="1" applyBorder="1" applyAlignment="1">
      <alignment horizontal="center" vertical="center"/>
    </xf>
    <xf numFmtId="0" fontId="15" fillId="2" borderId="20" xfId="0" applyFont="1" applyFill="1" applyBorder="1"/>
    <xf numFmtId="0" fontId="31" fillId="12" borderId="20" xfId="0" applyFont="1" applyFill="1" applyBorder="1" applyAlignment="1">
      <alignment horizontal="center" vertical="center" wrapText="1"/>
    </xf>
    <xf numFmtId="6" fontId="35" fillId="0" borderId="0" xfId="0" applyNumberFormat="1" applyFont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41" fontId="2" fillId="0" borderId="8" xfId="1" applyFont="1" applyBorder="1" applyAlignment="1">
      <alignment horizontal="center"/>
    </xf>
    <xf numFmtId="41" fontId="2" fillId="0" borderId="8" xfId="0" applyNumberFormat="1" applyFont="1" applyBorder="1" applyAlignment="1">
      <alignment horizontal="center"/>
    </xf>
    <xf numFmtId="41" fontId="2" fillId="3" borderId="11" xfId="0" applyNumberFormat="1" applyFont="1" applyFill="1" applyBorder="1" applyAlignment="1">
      <alignment horizontal="center"/>
    </xf>
    <xf numFmtId="0" fontId="34" fillId="6" borderId="20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9" fontId="17" fillId="0" borderId="20" xfId="0" applyNumberFormat="1" applyFont="1" applyBorder="1" applyAlignment="1">
      <alignment horizontal="center" vertical="center"/>
    </xf>
    <xf numFmtId="9" fontId="17" fillId="8" borderId="20" xfId="0" applyNumberFormat="1" applyFont="1" applyFill="1" applyBorder="1" applyAlignment="1">
      <alignment horizontal="center" vertical="center"/>
    </xf>
    <xf numFmtId="1" fontId="17" fillId="0" borderId="20" xfId="0" applyNumberFormat="1" applyFont="1" applyBorder="1" applyAlignment="1">
      <alignment horizontal="center" vertical="center"/>
    </xf>
    <xf numFmtId="165" fontId="17" fillId="0" borderId="20" xfId="0" applyNumberFormat="1" applyFont="1" applyBorder="1" applyAlignment="1">
      <alignment horizontal="center" vertical="center"/>
    </xf>
    <xf numFmtId="3" fontId="17" fillId="0" borderId="20" xfId="0" applyNumberFormat="1" applyFont="1" applyBorder="1" applyAlignment="1">
      <alignment horizontal="center" vertical="center"/>
    </xf>
    <xf numFmtId="0" fontId="36" fillId="9" borderId="31" xfId="0" applyFont="1" applyFill="1" applyBorder="1" applyAlignment="1">
      <alignment horizontal="center" vertical="center" wrapText="1"/>
    </xf>
    <xf numFmtId="0" fontId="36" fillId="9" borderId="20" xfId="0" applyFont="1" applyFill="1" applyBorder="1" applyAlignment="1">
      <alignment horizontal="center" vertical="center" wrapText="1"/>
    </xf>
    <xf numFmtId="0" fontId="36" fillId="9" borderId="3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3" fontId="17" fillId="0" borderId="20" xfId="0" applyNumberFormat="1" applyFont="1" applyBorder="1" applyAlignment="1">
      <alignment vertical="center"/>
    </xf>
    <xf numFmtId="3" fontId="15" fillId="0" borderId="20" xfId="0" applyNumberFormat="1" applyFont="1" applyBorder="1"/>
    <xf numFmtId="167" fontId="15" fillId="0" borderId="20" xfId="0" applyNumberFormat="1" applyFont="1" applyBorder="1"/>
    <xf numFmtId="0" fontId="26" fillId="18" borderId="7" xfId="0" applyFont="1" applyFill="1" applyBorder="1" applyAlignment="1">
      <alignment horizontal="left"/>
    </xf>
    <xf numFmtId="0" fontId="26" fillId="18" borderId="8" xfId="0" applyFont="1" applyFill="1" applyBorder="1" applyAlignment="1">
      <alignment vertical="center"/>
    </xf>
    <xf numFmtId="166" fontId="27" fillId="18" borderId="8" xfId="0" applyNumberFormat="1" applyFont="1" applyFill="1" applyBorder="1" applyAlignment="1">
      <alignment horizontal="center"/>
    </xf>
    <xf numFmtId="166" fontId="27" fillId="18" borderId="8" xfId="0" applyNumberFormat="1" applyFont="1" applyFill="1" applyBorder="1"/>
    <xf numFmtId="166" fontId="26" fillId="18" borderId="8" xfId="0" applyNumberFormat="1" applyFont="1" applyFill="1" applyBorder="1"/>
    <xf numFmtId="166" fontId="26" fillId="18" borderId="8" xfId="0" applyNumberFormat="1" applyFont="1" applyFill="1" applyBorder="1" applyAlignment="1">
      <alignment horizontal="center"/>
    </xf>
    <xf numFmtId="166" fontId="27" fillId="18" borderId="9" xfId="0" applyNumberFormat="1" applyFont="1" applyFill="1" applyBorder="1"/>
    <xf numFmtId="0" fontId="26" fillId="18" borderId="7" xfId="0" applyFont="1" applyFill="1" applyBorder="1"/>
    <xf numFmtId="0" fontId="26" fillId="18" borderId="8" xfId="0" applyFont="1" applyFill="1" applyBorder="1"/>
    <xf numFmtId="0" fontId="27" fillId="18" borderId="7" xfId="0" applyFont="1" applyFill="1" applyBorder="1" applyAlignment="1">
      <alignment horizontal="center" vertical="center"/>
    </xf>
    <xf numFmtId="0" fontId="27" fillId="18" borderId="8" xfId="0" applyFont="1" applyFill="1" applyBorder="1" applyAlignment="1">
      <alignment wrapText="1"/>
    </xf>
    <xf numFmtId="166" fontId="27" fillId="18" borderId="8" xfId="0" applyNumberFormat="1" applyFont="1" applyFill="1" applyBorder="1" applyAlignment="1">
      <alignment horizontal="center" vertical="center"/>
    </xf>
    <xf numFmtId="166" fontId="27" fillId="18" borderId="9" xfId="0" applyNumberFormat="1" applyFont="1" applyFill="1" applyBorder="1" applyAlignment="1">
      <alignment horizontal="center" vertical="center"/>
    </xf>
    <xf numFmtId="0" fontId="27" fillId="18" borderId="8" xfId="0" applyFont="1" applyFill="1" applyBorder="1"/>
    <xf numFmtId="166" fontId="26" fillId="18" borderId="9" xfId="0" applyNumberFormat="1" applyFont="1" applyFill="1" applyBorder="1"/>
    <xf numFmtId="0" fontId="27" fillId="18" borderId="7" xfId="0" applyFont="1" applyFill="1" applyBorder="1"/>
    <xf numFmtId="9" fontId="27" fillId="18" borderId="8" xfId="0" applyNumberFormat="1" applyFont="1" applyFill="1" applyBorder="1" applyAlignment="1">
      <alignment horizontal="center"/>
    </xf>
    <xf numFmtId="3" fontId="27" fillId="18" borderId="8" xfId="0" applyNumberFormat="1" applyFont="1" applyFill="1" applyBorder="1"/>
    <xf numFmtId="3" fontId="26" fillId="18" borderId="8" xfId="0" applyNumberFormat="1" applyFont="1" applyFill="1" applyBorder="1"/>
    <xf numFmtId="0" fontId="26" fillId="18" borderId="8" xfId="0" applyFont="1" applyFill="1" applyBorder="1" applyAlignment="1">
      <alignment horizontal="center"/>
    </xf>
    <xf numFmtId="0" fontId="26" fillId="19" borderId="7" xfId="0" applyFont="1" applyFill="1" applyBorder="1" applyAlignment="1">
      <alignment horizontal="left"/>
    </xf>
    <xf numFmtId="0" fontId="26" fillId="19" borderId="8" xfId="0" applyFont="1" applyFill="1" applyBorder="1"/>
    <xf numFmtId="0" fontId="26" fillId="19" borderId="8" xfId="0" applyFont="1" applyFill="1" applyBorder="1" applyAlignment="1">
      <alignment horizontal="center"/>
    </xf>
    <xf numFmtId="3" fontId="26" fillId="19" borderId="8" xfId="0" applyNumberFormat="1" applyFont="1" applyFill="1" applyBorder="1"/>
    <xf numFmtId="0" fontId="26" fillId="19" borderId="8" xfId="0" applyFont="1" applyFill="1" applyBorder="1" applyAlignment="1">
      <alignment horizontal="center" vertical="center"/>
    </xf>
    <xf numFmtId="0" fontId="26" fillId="19" borderId="8" xfId="0" applyFont="1" applyFill="1" applyBorder="1" applyAlignment="1">
      <alignment horizontal="left"/>
    </xf>
    <xf numFmtId="0" fontId="26" fillId="19" borderId="9" xfId="0" applyFont="1" applyFill="1" applyBorder="1" applyAlignment="1">
      <alignment horizontal="left"/>
    </xf>
    <xf numFmtId="0" fontId="27" fillId="19" borderId="7" xfId="0" applyFont="1" applyFill="1" applyBorder="1"/>
    <xf numFmtId="0" fontId="27" fillId="19" borderId="8" xfId="0" applyFont="1" applyFill="1" applyBorder="1" applyAlignment="1">
      <alignment horizontal="center"/>
    </xf>
    <xf numFmtId="166" fontId="27" fillId="19" borderId="8" xfId="0" applyNumberFormat="1" applyFont="1" applyFill="1" applyBorder="1"/>
    <xf numFmtId="166" fontId="26" fillId="19" borderId="8" xfId="0" applyNumberFormat="1" applyFont="1" applyFill="1" applyBorder="1"/>
    <xf numFmtId="166" fontId="27" fillId="19" borderId="8" xfId="0" applyNumberFormat="1" applyFont="1" applyFill="1" applyBorder="1" applyAlignment="1">
      <alignment horizontal="center" vertical="center"/>
    </xf>
    <xf numFmtId="166" fontId="27" fillId="19" borderId="9" xfId="0" applyNumberFormat="1" applyFont="1" applyFill="1" applyBorder="1"/>
    <xf numFmtId="0" fontId="27" fillId="19" borderId="8" xfId="0" applyFont="1" applyFill="1" applyBorder="1"/>
    <xf numFmtId="166" fontId="26" fillId="19" borderId="9" xfId="0" applyNumberFormat="1" applyFont="1" applyFill="1" applyBorder="1"/>
    <xf numFmtId="0" fontId="26" fillId="19" borderId="7" xfId="0" applyFont="1" applyFill="1" applyBorder="1"/>
    <xf numFmtId="168" fontId="27" fillId="19" borderId="8" xfId="0" applyNumberFormat="1" applyFont="1" applyFill="1" applyBorder="1"/>
    <xf numFmtId="9" fontId="27" fillId="19" borderId="8" xfId="0" applyNumberFormat="1" applyFont="1" applyFill="1" applyBorder="1" applyAlignment="1">
      <alignment horizontal="center"/>
    </xf>
    <xf numFmtId="0" fontId="26" fillId="20" borderId="7" xfId="0" applyFont="1" applyFill="1" applyBorder="1" applyAlignment="1">
      <alignment horizontal="left"/>
    </xf>
    <xf numFmtId="0" fontId="27" fillId="20" borderId="8" xfId="0" applyFont="1" applyFill="1" applyBorder="1" applyAlignment="1">
      <alignment horizontal="center"/>
    </xf>
    <xf numFmtId="166" fontId="27" fillId="20" borderId="8" xfId="0" applyNumberFormat="1" applyFont="1" applyFill="1" applyBorder="1"/>
    <xf numFmtId="166" fontId="26" fillId="20" borderId="8" xfId="0" applyNumberFormat="1" applyFont="1" applyFill="1" applyBorder="1"/>
    <xf numFmtId="166" fontId="27" fillId="20" borderId="8" xfId="0" applyNumberFormat="1" applyFont="1" applyFill="1" applyBorder="1" applyAlignment="1">
      <alignment horizontal="center" vertical="center"/>
    </xf>
    <xf numFmtId="166" fontId="27" fillId="20" borderId="9" xfId="0" applyNumberFormat="1" applyFont="1" applyFill="1" applyBorder="1" applyAlignment="1">
      <alignment horizontal="center" vertical="center"/>
    </xf>
    <xf numFmtId="0" fontId="26" fillId="20" borderId="7" xfId="0" applyFont="1" applyFill="1" applyBorder="1"/>
    <xf numFmtId="0" fontId="26" fillId="20" borderId="8" xfId="0" applyFont="1" applyFill="1" applyBorder="1"/>
    <xf numFmtId="166" fontId="27" fillId="20" borderId="8" xfId="0" applyNumberFormat="1" applyFont="1" applyFill="1" applyBorder="1" applyAlignment="1">
      <alignment horizontal="center"/>
    </xf>
    <xf numFmtId="166" fontId="26" fillId="20" borderId="8" xfId="0" applyNumberFormat="1" applyFont="1" applyFill="1" applyBorder="1" applyAlignment="1">
      <alignment horizontal="center"/>
    </xf>
    <xf numFmtId="166" fontId="27" fillId="20" borderId="9" xfId="0" applyNumberFormat="1" applyFont="1" applyFill="1" applyBorder="1"/>
    <xf numFmtId="0" fontId="27" fillId="20" borderId="7" xfId="0" applyFont="1" applyFill="1" applyBorder="1"/>
    <xf numFmtId="0" fontId="27" fillId="20" borderId="8" xfId="0" applyFont="1" applyFill="1" applyBorder="1" applyAlignment="1">
      <alignment wrapText="1"/>
    </xf>
    <xf numFmtId="0" fontId="27" fillId="20" borderId="8" xfId="0" applyFont="1" applyFill="1" applyBorder="1"/>
    <xf numFmtId="166" fontId="26" fillId="20" borderId="9" xfId="0" applyNumberFormat="1" applyFont="1" applyFill="1" applyBorder="1"/>
    <xf numFmtId="9" fontId="27" fillId="20" borderId="8" xfId="0" applyNumberFormat="1" applyFont="1" applyFill="1" applyBorder="1" applyAlignment="1">
      <alignment horizontal="center"/>
    </xf>
    <xf numFmtId="3" fontId="27" fillId="20" borderId="8" xfId="0" applyNumberFormat="1" applyFont="1" applyFill="1" applyBorder="1"/>
    <xf numFmtId="3" fontId="26" fillId="20" borderId="8" xfId="0" applyNumberFormat="1" applyFont="1" applyFill="1" applyBorder="1"/>
    <xf numFmtId="0" fontId="26" fillId="18" borderId="31" xfId="0" applyFont="1" applyFill="1" applyBorder="1" applyAlignment="1">
      <alignment horizontal="left"/>
    </xf>
    <xf numFmtId="0" fontId="26" fillId="18" borderId="20" xfId="0" applyFont="1" applyFill="1" applyBorder="1" applyAlignment="1">
      <alignment vertical="center"/>
    </xf>
    <xf numFmtId="166" fontId="27" fillId="18" borderId="20" xfId="0" applyNumberFormat="1" applyFont="1" applyFill="1" applyBorder="1" applyAlignment="1">
      <alignment horizontal="center"/>
    </xf>
    <xf numFmtId="166" fontId="27" fillId="18" borderId="20" xfId="0" applyNumberFormat="1" applyFont="1" applyFill="1" applyBorder="1"/>
    <xf numFmtId="166" fontId="26" fillId="18" borderId="20" xfId="0" applyNumberFormat="1" applyFont="1" applyFill="1" applyBorder="1"/>
    <xf numFmtId="166" fontId="26" fillId="18" borderId="20" xfId="0" applyNumberFormat="1" applyFont="1" applyFill="1" applyBorder="1" applyAlignment="1">
      <alignment horizontal="center"/>
    </xf>
    <xf numFmtId="166" fontId="27" fillId="18" borderId="32" xfId="0" applyNumberFormat="1" applyFont="1" applyFill="1" applyBorder="1"/>
    <xf numFmtId="0" fontId="26" fillId="18" borderId="31" xfId="0" applyFont="1" applyFill="1" applyBorder="1"/>
    <xf numFmtId="0" fontId="26" fillId="18" borderId="20" xfId="0" applyFont="1" applyFill="1" applyBorder="1"/>
    <xf numFmtId="0" fontId="27" fillId="18" borderId="31" xfId="0" applyFont="1" applyFill="1" applyBorder="1" applyAlignment="1">
      <alignment horizontal="center" vertical="center"/>
    </xf>
    <xf numFmtId="0" fontId="27" fillId="18" borderId="20" xfId="0" applyFont="1" applyFill="1" applyBorder="1" applyAlignment="1">
      <alignment wrapText="1"/>
    </xf>
    <xf numFmtId="166" fontId="27" fillId="18" borderId="20" xfId="0" applyNumberFormat="1" applyFont="1" applyFill="1" applyBorder="1" applyAlignment="1">
      <alignment horizontal="center" vertical="center"/>
    </xf>
    <xf numFmtId="0" fontId="27" fillId="18" borderId="20" xfId="0" applyFont="1" applyFill="1" applyBorder="1"/>
    <xf numFmtId="166" fontId="26" fillId="18" borderId="32" xfId="0" applyNumberFormat="1" applyFont="1" applyFill="1" applyBorder="1"/>
    <xf numFmtId="0" fontId="27" fillId="18" borderId="31" xfId="0" applyFont="1" applyFill="1" applyBorder="1"/>
    <xf numFmtId="9" fontId="27" fillId="18" borderId="20" xfId="0" applyNumberFormat="1" applyFont="1" applyFill="1" applyBorder="1" applyAlignment="1">
      <alignment horizontal="center"/>
    </xf>
    <xf numFmtId="3" fontId="27" fillId="18" borderId="20" xfId="0" applyNumberFormat="1" applyFont="1" applyFill="1" applyBorder="1"/>
    <xf numFmtId="3" fontId="26" fillId="18" borderId="20" xfId="0" applyNumberFormat="1" applyFont="1" applyFill="1" applyBorder="1"/>
    <xf numFmtId="0" fontId="26" fillId="18" borderId="20" xfId="0" applyFont="1" applyFill="1" applyBorder="1" applyAlignment="1">
      <alignment horizontal="center"/>
    </xf>
    <xf numFmtId="0" fontId="26" fillId="19" borderId="31" xfId="0" applyFont="1" applyFill="1" applyBorder="1" applyAlignment="1">
      <alignment horizontal="left"/>
    </xf>
    <xf numFmtId="0" fontId="26" fillId="19" borderId="20" xfId="0" applyFont="1" applyFill="1" applyBorder="1"/>
    <xf numFmtId="0" fontId="26" fillId="19" borderId="20" xfId="0" applyFont="1" applyFill="1" applyBorder="1" applyAlignment="1">
      <alignment horizontal="center"/>
    </xf>
    <xf numFmtId="3" fontId="26" fillId="19" borderId="20" xfId="0" applyNumberFormat="1" applyFont="1" applyFill="1" applyBorder="1"/>
    <xf numFmtId="0" fontId="26" fillId="19" borderId="20" xfId="0" applyFont="1" applyFill="1" applyBorder="1" applyAlignment="1">
      <alignment horizontal="center" vertical="center"/>
    </xf>
    <xf numFmtId="0" fontId="26" fillId="19" borderId="20" xfId="0" applyFont="1" applyFill="1" applyBorder="1" applyAlignment="1">
      <alignment horizontal="left"/>
    </xf>
    <xf numFmtId="0" fontId="26" fillId="19" borderId="32" xfId="0" applyFont="1" applyFill="1" applyBorder="1" applyAlignment="1">
      <alignment horizontal="left"/>
    </xf>
    <xf numFmtId="0" fontId="27" fillId="19" borderId="31" xfId="0" applyFont="1" applyFill="1" applyBorder="1"/>
    <xf numFmtId="0" fontId="27" fillId="19" borderId="20" xfId="0" applyFont="1" applyFill="1" applyBorder="1" applyAlignment="1">
      <alignment horizontal="center"/>
    </xf>
    <xf numFmtId="166" fontId="27" fillId="19" borderId="20" xfId="0" applyNumberFormat="1" applyFont="1" applyFill="1" applyBorder="1"/>
    <xf numFmtId="166" fontId="26" fillId="19" borderId="20" xfId="0" applyNumberFormat="1" applyFont="1" applyFill="1" applyBorder="1"/>
    <xf numFmtId="166" fontId="27" fillId="19" borderId="20" xfId="0" applyNumberFormat="1" applyFont="1" applyFill="1" applyBorder="1" applyAlignment="1">
      <alignment horizontal="center" vertical="center"/>
    </xf>
    <xf numFmtId="166" fontId="27" fillId="19" borderId="32" xfId="0" applyNumberFormat="1" applyFont="1" applyFill="1" applyBorder="1"/>
    <xf numFmtId="0" fontId="27" fillId="19" borderId="20" xfId="0" applyFont="1" applyFill="1" applyBorder="1"/>
    <xf numFmtId="166" fontId="26" fillId="19" borderId="32" xfId="0" applyNumberFormat="1" applyFont="1" applyFill="1" applyBorder="1"/>
    <xf numFmtId="0" fontId="26" fillId="19" borderId="31" xfId="0" applyFont="1" applyFill="1" applyBorder="1"/>
    <xf numFmtId="168" fontId="27" fillId="19" borderId="20" xfId="0" applyNumberFormat="1" applyFont="1" applyFill="1" applyBorder="1"/>
    <xf numFmtId="9" fontId="27" fillId="19" borderId="20" xfId="0" applyNumberFormat="1" applyFont="1" applyFill="1" applyBorder="1" applyAlignment="1">
      <alignment horizontal="center"/>
    </xf>
    <xf numFmtId="0" fontId="26" fillId="20" borderId="31" xfId="0" applyFont="1" applyFill="1" applyBorder="1" applyAlignment="1">
      <alignment horizontal="left"/>
    </xf>
    <xf numFmtId="0" fontId="27" fillId="20" borderId="20" xfId="0" applyFont="1" applyFill="1" applyBorder="1" applyAlignment="1">
      <alignment horizontal="center"/>
    </xf>
    <xf numFmtId="166" fontId="27" fillId="20" borderId="20" xfId="0" applyNumberFormat="1" applyFont="1" applyFill="1" applyBorder="1"/>
    <xf numFmtId="166" fontId="26" fillId="20" borderId="20" xfId="0" applyNumberFormat="1" applyFont="1" applyFill="1" applyBorder="1"/>
    <xf numFmtId="166" fontId="27" fillId="20" borderId="20" xfId="0" applyNumberFormat="1" applyFont="1" applyFill="1" applyBorder="1" applyAlignment="1">
      <alignment horizontal="center" vertical="center"/>
    </xf>
    <xf numFmtId="166" fontId="27" fillId="20" borderId="32" xfId="0" applyNumberFormat="1" applyFont="1" applyFill="1" applyBorder="1" applyAlignment="1">
      <alignment horizontal="center" vertical="center"/>
    </xf>
    <xf numFmtId="0" fontId="26" fillId="20" borderId="31" xfId="0" applyFont="1" applyFill="1" applyBorder="1"/>
    <xf numFmtId="0" fontId="26" fillId="20" borderId="20" xfId="0" applyFont="1" applyFill="1" applyBorder="1"/>
    <xf numFmtId="166" fontId="27" fillId="20" borderId="20" xfId="0" applyNumberFormat="1" applyFont="1" applyFill="1" applyBorder="1" applyAlignment="1">
      <alignment horizontal="center"/>
    </xf>
    <xf numFmtId="166" fontId="26" fillId="20" borderId="20" xfId="0" applyNumberFormat="1" applyFont="1" applyFill="1" applyBorder="1" applyAlignment="1">
      <alignment horizontal="center"/>
    </xf>
    <xf numFmtId="166" fontId="27" fillId="20" borderId="32" xfId="0" applyNumberFormat="1" applyFont="1" applyFill="1" applyBorder="1"/>
    <xf numFmtId="0" fontId="27" fillId="20" borderId="31" xfId="0" applyFont="1" applyFill="1" applyBorder="1"/>
    <xf numFmtId="0" fontId="27" fillId="20" borderId="20" xfId="0" applyFont="1" applyFill="1" applyBorder="1" applyAlignment="1">
      <alignment wrapText="1"/>
    </xf>
    <xf numFmtId="0" fontId="27" fillId="20" borderId="20" xfId="0" applyFont="1" applyFill="1" applyBorder="1"/>
    <xf numFmtId="166" fontId="26" fillId="20" borderId="32" xfId="0" applyNumberFormat="1" applyFont="1" applyFill="1" applyBorder="1"/>
    <xf numFmtId="9" fontId="27" fillId="20" borderId="20" xfId="0" applyNumberFormat="1" applyFont="1" applyFill="1" applyBorder="1" applyAlignment="1">
      <alignment horizontal="center"/>
    </xf>
    <xf numFmtId="3" fontId="27" fillId="20" borderId="20" xfId="0" applyNumberFormat="1" applyFont="1" applyFill="1" applyBorder="1"/>
    <xf numFmtId="3" fontId="26" fillId="20" borderId="20" xfId="0" applyNumberFormat="1" applyFont="1" applyFill="1" applyBorder="1"/>
    <xf numFmtId="0" fontId="15" fillId="0" borderId="19" xfId="0" applyFont="1" applyBorder="1"/>
    <xf numFmtId="0" fontId="15" fillId="0" borderId="19" xfId="0" applyFont="1" applyBorder="1" applyAlignment="1">
      <alignment vertical="center"/>
    </xf>
    <xf numFmtId="166" fontId="15" fillId="0" borderId="20" xfId="0" applyNumberFormat="1" applyFont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29" fillId="0" borderId="40" xfId="0" applyFont="1" applyBorder="1"/>
    <xf numFmtId="0" fontId="15" fillId="0" borderId="40" xfId="0" applyFont="1" applyBorder="1"/>
    <xf numFmtId="0" fontId="29" fillId="0" borderId="8" xfId="0" applyFont="1" applyBorder="1"/>
    <xf numFmtId="0" fontId="29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/>
    </xf>
    <xf numFmtId="0" fontId="26" fillId="0" borderId="8" xfId="0" applyFont="1" applyBorder="1" applyAlignment="1">
      <alignment horizontal="center"/>
    </xf>
    <xf numFmtId="0" fontId="26" fillId="0" borderId="7" xfId="0" applyFont="1" applyBorder="1" applyAlignment="1">
      <alignment horizontal="left"/>
    </xf>
    <xf numFmtId="0" fontId="26" fillId="0" borderId="8" xfId="0" applyFont="1" applyBorder="1" applyAlignment="1">
      <alignment vertical="center"/>
    </xf>
    <xf numFmtId="166" fontId="27" fillId="0" borderId="8" xfId="0" applyNumberFormat="1" applyFont="1" applyBorder="1" applyAlignment="1">
      <alignment horizontal="center"/>
    </xf>
    <xf numFmtId="166" fontId="27" fillId="0" borderId="8" xfId="0" applyNumberFormat="1" applyFont="1" applyBorder="1"/>
    <xf numFmtId="166" fontId="26" fillId="0" borderId="8" xfId="0" applyNumberFormat="1" applyFont="1" applyBorder="1"/>
    <xf numFmtId="166" fontId="26" fillId="0" borderId="8" xfId="0" applyNumberFormat="1" applyFont="1" applyBorder="1" applyAlignment="1">
      <alignment horizontal="center"/>
    </xf>
    <xf numFmtId="166" fontId="27" fillId="0" borderId="9" xfId="0" applyNumberFormat="1" applyFont="1" applyBorder="1"/>
    <xf numFmtId="0" fontId="26" fillId="0" borderId="7" xfId="0" applyFont="1" applyBorder="1"/>
    <xf numFmtId="0" fontId="26" fillId="0" borderId="8" xfId="0" applyFont="1" applyBorder="1"/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wrapText="1"/>
    </xf>
    <xf numFmtId="166" fontId="27" fillId="0" borderId="8" xfId="0" applyNumberFormat="1" applyFont="1" applyBorder="1" applyAlignment="1">
      <alignment horizontal="center" vertical="center"/>
    </xf>
    <xf numFmtId="166" fontId="27" fillId="0" borderId="9" xfId="0" applyNumberFormat="1" applyFont="1" applyBorder="1" applyAlignment="1">
      <alignment horizontal="center" vertical="center"/>
    </xf>
    <xf numFmtId="166" fontId="26" fillId="0" borderId="9" xfId="0" applyNumberFormat="1" applyFont="1" applyBorder="1"/>
    <xf numFmtId="0" fontId="27" fillId="0" borderId="7" xfId="0" applyFont="1" applyBorder="1"/>
    <xf numFmtId="3" fontId="27" fillId="0" borderId="8" xfId="0" applyNumberFormat="1" applyFont="1" applyBorder="1"/>
    <xf numFmtId="3" fontId="26" fillId="0" borderId="8" xfId="0" applyNumberFormat="1" applyFont="1" applyBorder="1"/>
    <xf numFmtId="0" fontId="26" fillId="0" borderId="8" xfId="0" applyFont="1" applyBorder="1" applyAlignment="1">
      <alignment horizontal="left"/>
    </xf>
    <xf numFmtId="0" fontId="26" fillId="0" borderId="9" xfId="0" applyFont="1" applyBorder="1" applyAlignment="1">
      <alignment horizontal="left"/>
    </xf>
    <xf numFmtId="168" fontId="27" fillId="0" borderId="8" xfId="0" applyNumberFormat="1" applyFont="1" applyBorder="1"/>
    <xf numFmtId="166" fontId="38" fillId="6" borderId="36" xfId="0" applyNumberFormat="1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7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0" borderId="7" xfId="3" applyFont="1" applyBorder="1" applyAlignment="1">
      <alignment vertical="center"/>
    </xf>
    <xf numFmtId="0" fontId="4" fillId="0" borderId="8" xfId="3" applyFont="1" applyBorder="1" applyAlignment="1">
      <alignment vertical="center"/>
    </xf>
    <xf numFmtId="164" fontId="4" fillId="0" borderId="8" xfId="3" applyNumberFormat="1" applyFont="1" applyBorder="1" applyAlignment="1">
      <alignment horizontal="left" vertical="center" wrapText="1"/>
    </xf>
    <xf numFmtId="164" fontId="4" fillId="0" borderId="9" xfId="3" applyNumberFormat="1" applyFont="1" applyBorder="1" applyAlignment="1">
      <alignment horizontal="left" vertical="center" wrapText="1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4" fillId="0" borderId="7" xfId="3" applyFont="1" applyBorder="1" applyAlignment="1">
      <alignment horizontal="left" vertical="center"/>
    </xf>
    <xf numFmtId="0" fontId="4" fillId="0" borderId="8" xfId="3" applyFont="1" applyBorder="1" applyAlignment="1">
      <alignment horizontal="left" vertical="center"/>
    </xf>
    <xf numFmtId="0" fontId="26" fillId="0" borderId="18" xfId="0" applyFont="1" applyBorder="1" applyAlignment="1">
      <alignment horizontal="center"/>
    </xf>
    <xf numFmtId="0" fontId="25" fillId="0" borderId="22" xfId="0" applyFont="1" applyBorder="1"/>
    <xf numFmtId="0" fontId="25" fillId="0" borderId="19" xfId="0" applyFont="1" applyBorder="1"/>
    <xf numFmtId="0" fontId="26" fillId="6" borderId="33" xfId="0" applyFont="1" applyFill="1" applyBorder="1" applyAlignment="1">
      <alignment horizontal="center"/>
    </xf>
    <xf numFmtId="0" fontId="25" fillId="0" borderId="34" xfId="0" applyFont="1" applyBorder="1"/>
    <xf numFmtId="0" fontId="25" fillId="0" borderId="35" xfId="0" applyFont="1" applyBorder="1"/>
    <xf numFmtId="0" fontId="4" fillId="0" borderId="18" xfId="0" applyFont="1" applyBorder="1" applyAlignment="1">
      <alignment vertical="center"/>
    </xf>
    <xf numFmtId="164" fontId="4" fillId="0" borderId="21" xfId="0" applyNumberFormat="1" applyFont="1" applyBorder="1" applyAlignment="1">
      <alignment horizontal="left" vertical="center" wrapText="1"/>
    </xf>
    <xf numFmtId="0" fontId="25" fillId="0" borderId="23" xfId="0" applyFont="1" applyBorder="1"/>
    <xf numFmtId="0" fontId="26" fillId="7" borderId="21" xfId="0" applyFont="1" applyFill="1" applyBorder="1" applyAlignment="1">
      <alignment horizontal="center"/>
    </xf>
    <xf numFmtId="0" fontId="26" fillId="7" borderId="22" xfId="0" applyFont="1" applyFill="1" applyBorder="1" applyAlignment="1">
      <alignment horizontal="center"/>
    </xf>
    <xf numFmtId="0" fontId="26" fillId="7" borderId="23" xfId="0" applyFont="1" applyFill="1" applyBorder="1" applyAlignment="1">
      <alignment horizontal="center"/>
    </xf>
    <xf numFmtId="0" fontId="4" fillId="0" borderId="18" xfId="0" applyFont="1" applyBorder="1" applyAlignment="1">
      <alignment horizontal="left" vertical="center"/>
    </xf>
    <xf numFmtId="164" fontId="4" fillId="0" borderId="24" xfId="0" applyNumberFormat="1" applyFont="1" applyBorder="1" applyAlignment="1">
      <alignment horizontal="left" vertical="center" wrapText="1"/>
    </xf>
    <xf numFmtId="0" fontId="25" fillId="0" borderId="25" xfId="0" applyFont="1" applyBorder="1"/>
    <xf numFmtId="0" fontId="25" fillId="0" borderId="26" xfId="0" applyFont="1" applyBorder="1"/>
    <xf numFmtId="0" fontId="25" fillId="0" borderId="27" xfId="0" applyFont="1" applyBorder="1"/>
    <xf numFmtId="0" fontId="0" fillId="0" borderId="0" xfId="0"/>
    <xf numFmtId="0" fontId="25" fillId="0" borderId="17" xfId="0" applyFont="1" applyBorder="1"/>
    <xf numFmtId="0" fontId="25" fillId="0" borderId="28" xfId="0" applyFont="1" applyBorder="1"/>
    <xf numFmtId="0" fontId="25" fillId="0" borderId="29" xfId="0" applyFont="1" applyBorder="1"/>
    <xf numFmtId="0" fontId="25" fillId="0" borderId="30" xfId="0" applyFont="1" applyBorder="1"/>
    <xf numFmtId="0" fontId="3" fillId="0" borderId="13" xfId="0" applyFont="1" applyBorder="1" applyAlignment="1">
      <alignment horizontal="center" vertical="center"/>
    </xf>
    <xf numFmtId="0" fontId="25" fillId="0" borderId="14" xfId="0" applyFont="1" applyBorder="1"/>
    <xf numFmtId="0" fontId="25" fillId="0" borderId="15" xfId="0" applyFont="1" applyBorder="1"/>
    <xf numFmtId="0" fontId="3" fillId="0" borderId="16" xfId="0" applyFont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11" fillId="0" borderId="22" xfId="0" applyFont="1" applyBorder="1"/>
    <xf numFmtId="0" fontId="11" fillId="0" borderId="19" xfId="0" applyFont="1" applyBorder="1"/>
    <xf numFmtId="0" fontId="11" fillId="0" borderId="29" xfId="0" applyFont="1" applyBorder="1"/>
    <xf numFmtId="0" fontId="11" fillId="0" borderId="44" xfId="0" applyFont="1" applyBorder="1"/>
    <xf numFmtId="0" fontId="13" fillId="6" borderId="33" xfId="0" applyFont="1" applyFill="1" applyBorder="1" applyAlignment="1">
      <alignment horizontal="center"/>
    </xf>
    <xf numFmtId="0" fontId="11" fillId="0" borderId="34" xfId="0" applyFont="1" applyBorder="1"/>
    <xf numFmtId="0" fontId="11" fillId="0" borderId="35" xfId="0" applyFont="1" applyBorder="1"/>
    <xf numFmtId="0" fontId="17" fillId="0" borderId="18" xfId="0" applyFont="1" applyBorder="1" applyAlignment="1">
      <alignment horizontal="left" vertical="center"/>
    </xf>
    <xf numFmtId="164" fontId="17" fillId="0" borderId="21" xfId="0" applyNumberFormat="1" applyFont="1" applyBorder="1" applyAlignment="1">
      <alignment horizontal="left" vertical="center" wrapText="1"/>
    </xf>
    <xf numFmtId="0" fontId="11" fillId="0" borderId="23" xfId="0" applyFont="1" applyBorder="1"/>
    <xf numFmtId="0" fontId="13" fillId="7" borderId="21" xfId="0" applyFont="1" applyFill="1" applyBorder="1" applyAlignment="1">
      <alignment horizontal="center"/>
    </xf>
    <xf numFmtId="0" fontId="13" fillId="7" borderId="22" xfId="0" applyFont="1" applyFill="1" applyBorder="1" applyAlignment="1">
      <alignment horizontal="center"/>
    </xf>
    <xf numFmtId="0" fontId="13" fillId="7" borderId="23" xfId="0" applyFont="1" applyFill="1" applyBorder="1" applyAlignment="1">
      <alignment horizontal="center"/>
    </xf>
    <xf numFmtId="164" fontId="17" fillId="0" borderId="24" xfId="0" applyNumberFormat="1" applyFont="1" applyBorder="1" applyAlignment="1">
      <alignment horizontal="left" vertical="center" wrapText="1"/>
    </xf>
    <xf numFmtId="0" fontId="11" fillId="0" borderId="25" xfId="0" applyFont="1" applyBorder="1"/>
    <xf numFmtId="0" fontId="11" fillId="0" borderId="26" xfId="0" applyFont="1" applyBorder="1"/>
    <xf numFmtId="0" fontId="11" fillId="0" borderId="28" xfId="0" applyFont="1" applyBorder="1"/>
    <xf numFmtId="0" fontId="11" fillId="0" borderId="30" xfId="0" applyFont="1" applyBorder="1"/>
    <xf numFmtId="0" fontId="17" fillId="0" borderId="18" xfId="0" applyFont="1" applyBorder="1" applyAlignment="1">
      <alignment vertical="center"/>
    </xf>
    <xf numFmtId="0" fontId="17" fillId="0" borderId="24" xfId="0" applyFont="1" applyBorder="1" applyAlignment="1">
      <alignment horizontal="left" vertical="center" wrapText="1"/>
    </xf>
    <xf numFmtId="0" fontId="11" fillId="0" borderId="27" xfId="0" applyFont="1" applyBorder="1"/>
    <xf numFmtId="0" fontId="11" fillId="0" borderId="17" xfId="0" applyFont="1" applyBorder="1"/>
    <xf numFmtId="0" fontId="17" fillId="0" borderId="21" xfId="0" applyFont="1" applyBorder="1" applyAlignment="1">
      <alignment horizontal="center" vertical="center" wrapText="1"/>
    </xf>
    <xf numFmtId="164" fontId="17" fillId="0" borderId="24" xfId="0" applyNumberFormat="1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/>
    </xf>
    <xf numFmtId="0" fontId="11" fillId="0" borderId="14" xfId="0" applyFont="1" applyBorder="1"/>
    <xf numFmtId="0" fontId="11" fillId="0" borderId="15" xfId="0" applyFont="1" applyBorder="1"/>
    <xf numFmtId="0" fontId="34" fillId="0" borderId="16" xfId="0" applyFont="1" applyBorder="1" applyAlignment="1">
      <alignment horizontal="center" vertical="center"/>
    </xf>
    <xf numFmtId="0" fontId="34" fillId="6" borderId="18" xfId="0" applyFont="1" applyFill="1" applyBorder="1" applyAlignment="1">
      <alignment horizontal="center" vertical="center"/>
    </xf>
    <xf numFmtId="0" fontId="34" fillId="6" borderId="21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164" fontId="12" fillId="0" borderId="24" xfId="0" applyNumberFormat="1" applyFont="1" applyBorder="1" applyAlignment="1">
      <alignment horizontal="left" vertical="center" wrapText="1"/>
    </xf>
    <xf numFmtId="164" fontId="12" fillId="0" borderId="21" xfId="0" applyNumberFormat="1" applyFont="1" applyBorder="1" applyAlignment="1">
      <alignment horizontal="left" vertical="center" wrapText="1"/>
    </xf>
    <xf numFmtId="0" fontId="12" fillId="0" borderId="18" xfId="0" applyFont="1" applyBorder="1" applyAlignment="1">
      <alignment vertical="center"/>
    </xf>
    <xf numFmtId="0" fontId="13" fillId="0" borderId="7" xfId="0" applyFont="1" applyBorder="1" applyAlignment="1">
      <alignment horizontal="center"/>
    </xf>
    <xf numFmtId="0" fontId="11" fillId="0" borderId="8" xfId="0" applyFont="1" applyBorder="1"/>
    <xf numFmtId="0" fontId="13" fillId="6" borderId="10" xfId="0" applyFont="1" applyFill="1" applyBorder="1" applyAlignment="1">
      <alignment horizontal="center"/>
    </xf>
    <xf numFmtId="0" fontId="11" fillId="0" borderId="11" xfId="0" applyFont="1" applyBorder="1"/>
    <xf numFmtId="0" fontId="15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1" fillId="0" borderId="9" xfId="0" applyFont="1" applyBorder="1"/>
    <xf numFmtId="0" fontId="13" fillId="7" borderId="41" xfId="0" applyFont="1" applyFill="1" applyBorder="1" applyAlignment="1">
      <alignment horizontal="center"/>
    </xf>
    <xf numFmtId="0" fontId="13" fillId="7" borderId="42" xfId="0" applyFont="1" applyFill="1" applyBorder="1" applyAlignment="1">
      <alignment horizontal="center"/>
    </xf>
    <xf numFmtId="0" fontId="13" fillId="7" borderId="43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4" xfId="0" applyFont="1" applyBorder="1"/>
    <xf numFmtId="0" fontId="13" fillId="0" borderId="5" xfId="0" applyFont="1" applyBorder="1" applyAlignment="1">
      <alignment horizontal="center" vertical="center"/>
    </xf>
    <xf numFmtId="0" fontId="11" fillId="0" borderId="6" xfId="0" applyFont="1" applyBorder="1"/>
    <xf numFmtId="0" fontId="13" fillId="6" borderId="7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10" borderId="33" xfId="0" applyFont="1" applyFill="1" applyBorder="1" applyAlignment="1">
      <alignment horizontal="center"/>
    </xf>
    <xf numFmtId="0" fontId="20" fillId="0" borderId="18" xfId="0" applyFont="1" applyBorder="1" applyAlignment="1">
      <alignment vertical="center"/>
    </xf>
    <xf numFmtId="164" fontId="20" fillId="0" borderId="21" xfId="0" applyNumberFormat="1" applyFont="1" applyBorder="1" applyAlignment="1">
      <alignment horizontal="left" vertical="center" wrapText="1"/>
    </xf>
    <xf numFmtId="0" fontId="22" fillId="7" borderId="21" xfId="0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left" vertical="center" wrapText="1"/>
    </xf>
    <xf numFmtId="164" fontId="33" fillId="0" borderId="24" xfId="0" applyNumberFormat="1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32" fillId="10" borderId="18" xfId="0" applyFont="1" applyFill="1" applyBorder="1" applyAlignment="1">
      <alignment horizontal="center" vertical="center"/>
    </xf>
    <xf numFmtId="0" fontId="19" fillId="10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13" borderId="21" xfId="0" applyFont="1" applyFill="1" applyBorder="1" applyAlignment="1">
      <alignment horizontal="left" vertical="center"/>
    </xf>
    <xf numFmtId="0" fontId="26" fillId="20" borderId="7" xfId="0" applyFont="1" applyFill="1" applyBorder="1" applyAlignment="1">
      <alignment horizontal="center"/>
    </xf>
    <xf numFmtId="0" fontId="25" fillId="17" borderId="8" xfId="0" applyFont="1" applyFill="1" applyBorder="1"/>
    <xf numFmtId="0" fontId="15" fillId="6" borderId="10" xfId="0" applyFont="1" applyFill="1" applyBorder="1" applyAlignment="1">
      <alignment horizontal="center"/>
    </xf>
    <xf numFmtId="0" fontId="25" fillId="0" borderId="11" xfId="0" applyFont="1" applyBorder="1"/>
    <xf numFmtId="0" fontId="26" fillId="19" borderId="7" xfId="0" applyFont="1" applyFill="1" applyBorder="1" applyAlignment="1">
      <alignment horizontal="center"/>
    </xf>
    <xf numFmtId="0" fontId="26" fillId="20" borderId="8" xfId="0" applyFont="1" applyFill="1" applyBorder="1" applyAlignment="1">
      <alignment horizontal="left"/>
    </xf>
    <xf numFmtId="0" fontId="27" fillId="0" borderId="7" xfId="0" applyFont="1" applyBorder="1" applyAlignment="1">
      <alignment horizontal="left" wrapText="1"/>
    </xf>
    <xf numFmtId="0" fontId="25" fillId="0" borderId="8" xfId="0" applyFont="1" applyBorder="1"/>
    <xf numFmtId="0" fontId="27" fillId="0" borderId="8" xfId="0" applyFont="1" applyBorder="1" applyAlignment="1">
      <alignment horizontal="left"/>
    </xf>
    <xf numFmtId="0" fontId="25" fillId="0" borderId="9" xfId="0" applyFont="1" applyBorder="1"/>
    <xf numFmtId="0" fontId="26" fillId="0" borderId="7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18" borderId="7" xfId="0" applyFont="1" applyFill="1" applyBorder="1" applyAlignment="1">
      <alignment horizontal="center"/>
    </xf>
    <xf numFmtId="0" fontId="27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5" fillId="0" borderId="3" xfId="0" applyFont="1" applyBorder="1"/>
    <xf numFmtId="0" fontId="25" fillId="0" borderId="4" xfId="0" applyFont="1" applyBorder="1"/>
    <xf numFmtId="0" fontId="13" fillId="0" borderId="5" xfId="0" applyFont="1" applyBorder="1" applyAlignment="1">
      <alignment horizontal="center"/>
    </xf>
    <xf numFmtId="0" fontId="25" fillId="0" borderId="6" xfId="0" applyFont="1" applyBorder="1"/>
    <xf numFmtId="0" fontId="26" fillId="0" borderId="5" xfId="0" applyFont="1" applyBorder="1" applyAlignment="1">
      <alignment horizontal="center"/>
    </xf>
    <xf numFmtId="0" fontId="26" fillId="6" borderId="7" xfId="0" applyFont="1" applyFill="1" applyBorder="1" applyAlignment="1">
      <alignment horizontal="center" vertical="center"/>
    </xf>
    <xf numFmtId="0" fontId="26" fillId="6" borderId="8" xfId="0" applyFont="1" applyFill="1" applyBorder="1" applyAlignment="1">
      <alignment horizontal="center" vertical="center"/>
    </xf>
    <xf numFmtId="0" fontId="27" fillId="6" borderId="10" xfId="0" applyFont="1" applyFill="1" applyBorder="1" applyAlignment="1">
      <alignment horizontal="center"/>
    </xf>
    <xf numFmtId="0" fontId="26" fillId="0" borderId="8" xfId="0" applyFont="1" applyBorder="1" applyAlignment="1">
      <alignment horizontal="left"/>
    </xf>
    <xf numFmtId="0" fontId="26" fillId="20" borderId="18" xfId="0" applyFont="1" applyFill="1" applyBorder="1" applyAlignment="1">
      <alignment horizontal="center"/>
    </xf>
    <xf numFmtId="0" fontId="25" fillId="17" borderId="22" xfId="0" applyFont="1" applyFill="1" applyBorder="1"/>
    <xf numFmtId="0" fontId="25" fillId="17" borderId="19" xfId="0" applyFont="1" applyFill="1" applyBorder="1"/>
    <xf numFmtId="0" fontId="15" fillId="6" borderId="33" xfId="0" applyFont="1" applyFill="1" applyBorder="1" applyAlignment="1">
      <alignment horizontal="center"/>
    </xf>
    <xf numFmtId="0" fontId="26" fillId="19" borderId="18" xfId="0" applyFont="1" applyFill="1" applyBorder="1" applyAlignment="1">
      <alignment horizontal="center"/>
    </xf>
    <xf numFmtId="0" fontId="26" fillId="20" borderId="21" xfId="0" applyFont="1" applyFill="1" applyBorder="1" applyAlignment="1">
      <alignment horizontal="left"/>
    </xf>
    <xf numFmtId="0" fontId="27" fillId="0" borderId="18" xfId="0" applyFont="1" applyBorder="1" applyAlignment="1">
      <alignment horizontal="left" wrapText="1"/>
    </xf>
    <xf numFmtId="0" fontId="27" fillId="0" borderId="21" xfId="0" applyFont="1" applyBorder="1" applyAlignment="1">
      <alignment horizontal="left"/>
    </xf>
    <xf numFmtId="0" fontId="26" fillId="0" borderId="21" xfId="0" applyFont="1" applyBorder="1" applyAlignment="1">
      <alignment horizontal="center"/>
    </xf>
    <xf numFmtId="0" fontId="26" fillId="18" borderId="18" xfId="0" applyFont="1" applyFill="1" applyBorder="1" applyAlignment="1">
      <alignment horizontal="center"/>
    </xf>
    <xf numFmtId="0" fontId="27" fillId="0" borderId="18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6" borderId="18" xfId="0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 vertical="center"/>
    </xf>
    <xf numFmtId="0" fontId="26" fillId="6" borderId="38" xfId="0" applyFont="1" applyFill="1" applyBorder="1" applyAlignment="1">
      <alignment horizontal="center" vertical="center"/>
    </xf>
    <xf numFmtId="0" fontId="25" fillId="0" borderId="1" xfId="0" applyFont="1" applyBorder="1"/>
    <xf numFmtId="0" fontId="26" fillId="6" borderId="1" xfId="0" applyFont="1" applyFill="1" applyBorder="1" applyAlignment="1">
      <alignment horizontal="center" vertical="center"/>
    </xf>
    <xf numFmtId="0" fontId="25" fillId="0" borderId="39" xfId="0" applyFont="1" applyBorder="1"/>
  </cellXfs>
  <cellStyles count="4">
    <cellStyle name="Millares [0]" xfId="1" builtinId="6"/>
    <cellStyle name="Normal" xfId="0" builtinId="0"/>
    <cellStyle name="Normal_MATRIZ DE COFINANICACION" xfId="3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3399FF"/>
      <color rgb="FF0099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://LICITACIONES%202004/TANGUA%202004%20-%20DIRECCIONES/PUESTO%20SALUD%20SANTANDER%20-%20DIRE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VC\CVC_2021\Informaci&#243;n_German\COSTOS%20comparativos%20AJUSTADO%202021-MAYO%2024_ESTA_S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ocumentos/TIMANATOR/PROYECTOS/METODOLO2/Usuario/COLEGIO%20EL%20TABLON%20PANAMERICANO/PE_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.%20CVC\CONVENIOS\ADICIONES%20CONVENIOS\3_MATRIZ%20FINAL%20DE%20ADI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presup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InfGral"/>
      <sheetName val="PptoGral"/>
      <sheetName val="ProgCuenca"/>
      <sheetName val="Resumen"/>
      <sheetName val="Desemb2017"/>
      <sheetName val="Ppto2017"/>
      <sheetName val="Det_Ejec2017"/>
      <sheetName val="PptoCVC2017Mod"/>
      <sheetName val="PptoOTRO2017Mod"/>
      <sheetName val="Desemb2018"/>
      <sheetName val="Ppto2018"/>
      <sheetName val="Det_Ejec2018"/>
      <sheetName val="PptoCVC2018Mod"/>
      <sheetName val="PptoOTRO2018Mod"/>
      <sheetName val="Desemb2019"/>
      <sheetName val="Ppto2019"/>
      <sheetName val="Det_Ejec2019"/>
      <sheetName val="PptoCVC2019Mod"/>
      <sheetName val="PptoOTRO2019Mod"/>
      <sheetName val="Parámetros"/>
      <sheetName val="GESTION"/>
      <sheetName val="BD"/>
      <sheetName val="5.1 AP"/>
      <sheetName val="5.2 SSP"/>
      <sheetName val="5.3 CV"/>
      <sheetName val="5.4 ENR"/>
      <sheetName val="5.5 BP"/>
      <sheetName val="5.6 BUD"/>
      <sheetName val="5.6 BUD_"/>
      <sheetName val="5.7 MC"/>
      <sheetName val="5.8 SAF"/>
      <sheetName val="5.9 GUA"/>
      <sheetName val="5.10 CERCO BUD"/>
      <sheetName val="VigAnt_Mant"/>
      <sheetName val="15. CERCO BUD"/>
      <sheetName val="IMPLEMENTACION"/>
      <sheetName val="SOSTENIMEINTO"/>
      <sheetName val="SSP_Mant_Siembras"/>
      <sheetName val="SSP_Mant_Cercos"/>
      <sheetName val="CV_Mant"/>
      <sheetName val="ENR_Mant"/>
      <sheetName val="SAF_Mant"/>
      <sheetName val="SAF_MAT01"/>
      <sheetName val="BP_Mant"/>
      <sheetName val="BUD_Mant"/>
      <sheetName val="MC_Mant"/>
      <sheetName val="GUA_Mant"/>
      <sheetName val="AP_Mant"/>
      <sheetName val="Hoja1"/>
      <sheetName val="Cons_Mant"/>
      <sheetName val="Esquema Mant"/>
      <sheetName val="Ajustes"/>
      <sheetName val="Datos"/>
      <sheetName val="Contrapartida"/>
      <sheetName val="ESRI_MAPINFO_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Divulgación_y_promoción_local</v>
          </cell>
          <cell r="I2" t="str">
            <v>CVC</v>
          </cell>
          <cell r="K2" t="str">
            <v>Ahorros</v>
          </cell>
          <cell r="L2" t="str">
            <v>CONVENIO DE ASOCIACIÓN</v>
          </cell>
        </row>
        <row r="3">
          <cell r="A3" t="str">
            <v>Divulgación_y_promoción_regional</v>
          </cell>
          <cell r="I3" t="str">
            <v>OTRO</v>
          </cell>
          <cell r="K3" t="str">
            <v>Corriente</v>
          </cell>
          <cell r="L3" t="str">
            <v>CONVENIO INTERADMINISTRATIVO</v>
          </cell>
        </row>
        <row r="4">
          <cell r="A4" t="str">
            <v>Fortalecimiento_socioambiental_proceso</v>
          </cell>
          <cell r="L4" t="str">
            <v>CONTRATO</v>
          </cell>
        </row>
        <row r="5">
          <cell r="A5" t="str">
            <v>Sostenimiento_HMP_vigencias_anteriores</v>
          </cell>
        </row>
        <row r="6">
          <cell r="A6" t="str">
            <v>Implementación_HMP</v>
          </cell>
        </row>
        <row r="7">
          <cell r="A7" t="str">
            <v>Sostenimiento_HMP</v>
          </cell>
        </row>
        <row r="8">
          <cell r="A8" t="str">
            <v>Mecanismo_facilitador_liberación_áreas</v>
          </cell>
        </row>
        <row r="9">
          <cell r="A9" t="str">
            <v>Monitoreo_y_evaluación_procesos_restauración</v>
          </cell>
        </row>
        <row r="10">
          <cell r="A10" t="str">
            <v>Seguimiento_y_evaluación</v>
          </cell>
        </row>
        <row r="11">
          <cell r="A11" t="str">
            <v>Gestión_administrativa_y_financiera</v>
          </cell>
        </row>
        <row r="12">
          <cell r="A12" t="str">
            <v>Gestión_administrativa_y_financiera_Fondo</v>
          </cell>
        </row>
        <row r="13">
          <cell r="A13" t="str">
            <v>Gestión_técnica</v>
          </cell>
        </row>
        <row r="14">
          <cell r="A14" t="str">
            <v>Adicionales_2018</v>
          </cell>
        </row>
        <row r="32">
          <cell r="D32" t="str">
            <v>Aislamiento_protección</v>
          </cell>
        </row>
        <row r="33">
          <cell r="D33" t="str">
            <v>Sistema_silvopastoril</v>
          </cell>
        </row>
        <row r="34">
          <cell r="D34" t="str">
            <v>Cerca_viva</v>
          </cell>
        </row>
        <row r="35">
          <cell r="D35" t="str">
            <v>Enriquecimiento</v>
          </cell>
        </row>
        <row r="36">
          <cell r="D36" t="str">
            <v>Bosque_protector</v>
          </cell>
        </row>
        <row r="37">
          <cell r="D37" t="str">
            <v>Bosque_uso_doméstico</v>
          </cell>
        </row>
        <row r="38">
          <cell r="D38" t="str">
            <v>Minicorrredor</v>
          </cell>
        </row>
        <row r="39">
          <cell r="D39" t="str">
            <v>Sistema_agroforestal</v>
          </cell>
        </row>
        <row r="40">
          <cell r="D40" t="str">
            <v>Guadua</v>
          </cell>
        </row>
        <row r="160">
          <cell r="D160" t="str">
            <v>Primer_mantenimiento_siembras</v>
          </cell>
        </row>
        <row r="161">
          <cell r="D161" t="str">
            <v>Segundo_mantenimiento_siembras</v>
          </cell>
        </row>
        <row r="162">
          <cell r="D162" t="str">
            <v>Tercer_mantenimiento_siembras</v>
          </cell>
        </row>
        <row r="163">
          <cell r="D163" t="str">
            <v>Cuarto_mantenimiento_siembras</v>
          </cell>
        </row>
        <row r="164">
          <cell r="D164" t="str">
            <v>Quinto_mantenimiento_siembras</v>
          </cell>
        </row>
        <row r="165">
          <cell r="D165" t="str">
            <v>Sexto_mantenimiento_siembras</v>
          </cell>
        </row>
        <row r="166">
          <cell r="D166" t="str">
            <v>Séptimo_mantenimiento_siembras</v>
          </cell>
        </row>
        <row r="167">
          <cell r="D167" t="str">
            <v>Mantenimiento_aislamiento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-Indice"/>
      <sheetName val="PE-01"/>
      <sheetName val="PE-02"/>
      <sheetName val="PE-03"/>
      <sheetName val="PE-04"/>
      <sheetName val="PE-05"/>
      <sheetName val="PE-06"/>
      <sheetName val="PE-07"/>
      <sheetName val="PE-08"/>
      <sheetName val="PE-09"/>
      <sheetName val="PE-10"/>
      <sheetName val="PE-11"/>
      <sheetName val="PE-12"/>
      <sheetName val="PE-13"/>
      <sheetName val="PE-14"/>
      <sheetName val="PE-15"/>
      <sheetName val="PE-16"/>
      <sheetName val="Control"/>
      <sheetName val="preinversion"/>
      <sheetName val="ejecucion"/>
      <sheetName val="mantenimiento"/>
      <sheetName val="Listado"/>
      <sheetName val="des_r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InfGral"/>
      <sheetName val="PptoGral"/>
      <sheetName val="ProgCuenca"/>
      <sheetName val="Resumen"/>
      <sheetName val="Desemb2017"/>
      <sheetName val="Ppto2017"/>
      <sheetName val="Det_Ejec2017"/>
      <sheetName val="PptoCVC2017Mod"/>
      <sheetName val="PptoOTRO2017Mod"/>
      <sheetName val="Desemb2018"/>
      <sheetName val="Ppto2018"/>
      <sheetName val="Det_Ejec2018"/>
      <sheetName val="PptoCVC2018Mod"/>
      <sheetName val="PptoOTRO2018Mod"/>
      <sheetName val="Desemb2019"/>
      <sheetName val="Ppto2019"/>
      <sheetName val="Det_Ejec2019"/>
      <sheetName val="PptoCVC2019Mod"/>
      <sheetName val="PptoOTRO2019Mod"/>
      <sheetName val="5.1 AP"/>
      <sheetName val="5.2 SSP"/>
      <sheetName val="5.3 CV"/>
      <sheetName val="5.4 ENR"/>
      <sheetName val="5.5 BP"/>
      <sheetName val="5.6 BUD"/>
      <sheetName val="excedentes"/>
      <sheetName val="5.7 MC"/>
      <sheetName val="5.8 SAF"/>
      <sheetName val="5.9 GUA"/>
      <sheetName val="VigAnt_Mant"/>
      <sheetName val="SSP_Mant"/>
      <sheetName val="CV_Mant"/>
      <sheetName val="ENR_Mant"/>
      <sheetName val="SAF_Mant"/>
      <sheetName val="BP_Mant"/>
      <sheetName val="BUD_Mant"/>
      <sheetName val="MC_Mant"/>
      <sheetName val="GUA_Mant"/>
      <sheetName val="Esquema Mant"/>
      <sheetName val="Ajustes"/>
      <sheetName val="Datos"/>
      <sheetName val="BD"/>
      <sheetName val="Cons_Mant"/>
      <sheetName val="Hoja3"/>
      <sheetName val="Parámetros"/>
      <sheetName val="COSTOS CON FONDO"/>
      <sheetName val="COSTOS SIN FONDO"/>
      <sheetName val="1.1 Sost AP_2018"/>
      <sheetName val="1.2 Sost AP_2019"/>
      <sheetName val="2.1 Sost SSP_2018"/>
      <sheetName val="2.2 Sost SSP_2019"/>
      <sheetName val="CERCO BUD"/>
      <sheetName val="HA-HMP-CONV"/>
      <sheetName val="RESUMEN  CONVENIOS CON FONDO"/>
      <sheetName val="PRESUPUESTO"/>
      <sheetName val="RESUMEN  CONVENIOS SIN FOND (2"/>
      <sheetName val="COSTOS SIN FONDO SIN BUD"/>
      <sheetName val="SAF"/>
      <sheetName val="MNC"/>
      <sheetName val="GUA"/>
      <sheetName val="adicion implementacion"/>
      <sheetName val="ADICION ACTIVIADES ADICIONALES"/>
      <sheetName val="ADICIONES SOSTENIMIENTO"/>
      <sheetName val="TOTAL ADICON IMP-SOS 2018-2019"/>
      <sheetName val="COSTOS SINFON CON BUD CON $ MEM"/>
      <sheetName val="TOTAL ADICON IMP-SOS 2018-2 (2"/>
      <sheetName val="ADICION ACTIVIADES ADICIONA (2"/>
      <sheetName val="ADICIONES SOSTENIMIENTO (2)"/>
      <sheetName val="adicion implementacion (2)"/>
      <sheetName val="CERCO BUD (2)"/>
      <sheetName val="Contrapartida"/>
      <sheetName val="ESRI_MAPINFO_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32">
          <cell r="D32" t="str">
            <v>Aislamiento_protección</v>
          </cell>
        </row>
        <row r="33">
          <cell r="D33" t="str">
            <v>Sistema_silvopastoril</v>
          </cell>
        </row>
        <row r="34">
          <cell r="D34" t="str">
            <v>Cerca_viva</v>
          </cell>
        </row>
        <row r="35">
          <cell r="D35" t="str">
            <v>Enriquecimiento</v>
          </cell>
        </row>
        <row r="36">
          <cell r="D36" t="str">
            <v>Bosque_protector</v>
          </cell>
        </row>
        <row r="37">
          <cell r="D37" t="str">
            <v>Bosque_uso_doméstico</v>
          </cell>
        </row>
        <row r="38">
          <cell r="D38" t="str">
            <v>Minicorrredor</v>
          </cell>
        </row>
        <row r="39">
          <cell r="D39" t="str">
            <v>Sistema_agroforestal</v>
          </cell>
        </row>
        <row r="40">
          <cell r="D40" t="str">
            <v>Guadua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7"/>
  <sheetViews>
    <sheetView topLeftCell="A18" zoomScale="60" zoomScaleNormal="60" workbookViewId="0">
      <selection activeCell="G46" sqref="G46"/>
    </sheetView>
  </sheetViews>
  <sheetFormatPr baseColWidth="10" defaultRowHeight="14.4" x14ac:dyDescent="0.3"/>
  <cols>
    <col min="1" max="1" width="5.88671875" customWidth="1"/>
    <col min="2" max="2" width="5.44140625" customWidth="1"/>
    <col min="3" max="3" width="30.5546875" customWidth="1"/>
    <col min="4" max="4" width="10.109375" customWidth="1"/>
    <col min="5" max="5" width="8.6640625" customWidth="1"/>
    <col min="6" max="6" width="11.6640625" customWidth="1"/>
    <col min="7" max="7" width="18.77734375" customWidth="1"/>
    <col min="8" max="8" width="11.44140625" style="190"/>
    <col min="9" max="9" width="18.44140625" customWidth="1"/>
    <col min="10" max="10" width="17.44140625" customWidth="1"/>
    <col min="11" max="11" width="15.88671875" customWidth="1"/>
  </cols>
  <sheetData>
    <row r="1" spans="2:11" ht="15" thickBot="1" x14ac:dyDescent="0.35"/>
    <row r="2" spans="2:11" x14ac:dyDescent="0.3">
      <c r="B2" s="351" t="s">
        <v>55</v>
      </c>
      <c r="C2" s="352"/>
      <c r="D2" s="352"/>
      <c r="E2" s="352"/>
      <c r="F2" s="352"/>
      <c r="G2" s="352"/>
      <c r="H2" s="352"/>
      <c r="I2" s="352"/>
      <c r="J2" s="352"/>
      <c r="K2" s="353"/>
    </row>
    <row r="3" spans="2:11" x14ac:dyDescent="0.3">
      <c r="B3" s="354" t="s">
        <v>296</v>
      </c>
      <c r="C3" s="355"/>
      <c r="D3" s="355"/>
      <c r="E3" s="355"/>
      <c r="F3" s="355"/>
      <c r="G3" s="355"/>
      <c r="H3" s="355"/>
      <c r="I3" s="355"/>
      <c r="J3" s="355"/>
      <c r="K3" s="356"/>
    </row>
    <row r="4" spans="2:11" x14ac:dyDescent="0.3">
      <c r="B4" s="354" t="s">
        <v>56</v>
      </c>
      <c r="C4" s="355"/>
      <c r="D4" s="355"/>
      <c r="E4" s="355"/>
      <c r="F4" s="355"/>
      <c r="G4" s="355"/>
      <c r="H4" s="355"/>
      <c r="I4" s="355"/>
      <c r="J4" s="355"/>
      <c r="K4" s="356"/>
    </row>
    <row r="5" spans="2:11" x14ac:dyDescent="0.3">
      <c r="B5" s="354" t="s">
        <v>57</v>
      </c>
      <c r="C5" s="355"/>
      <c r="D5" s="355"/>
      <c r="E5" s="355"/>
      <c r="F5" s="355"/>
      <c r="G5" s="355"/>
      <c r="H5" s="355"/>
      <c r="I5" s="355"/>
      <c r="J5" s="355"/>
      <c r="K5" s="356"/>
    </row>
    <row r="6" spans="2:11" x14ac:dyDescent="0.3">
      <c r="B6" s="357" t="s">
        <v>260</v>
      </c>
      <c r="C6" s="358"/>
      <c r="D6" s="1" t="s">
        <v>35</v>
      </c>
      <c r="E6" s="1" t="s">
        <v>59</v>
      </c>
      <c r="F6" s="358" t="s">
        <v>60</v>
      </c>
      <c r="G6" s="358"/>
      <c r="H6" s="358"/>
      <c r="I6" s="358"/>
      <c r="J6" s="358"/>
      <c r="K6" s="359"/>
    </row>
    <row r="7" spans="2:11" ht="33" customHeight="1" x14ac:dyDescent="0.3">
      <c r="B7" s="360" t="s">
        <v>61</v>
      </c>
      <c r="C7" s="361"/>
      <c r="D7" s="2" t="s">
        <v>3</v>
      </c>
      <c r="E7" s="3">
        <v>1</v>
      </c>
      <c r="F7" s="362" t="s">
        <v>62</v>
      </c>
      <c r="G7" s="362"/>
      <c r="H7" s="362"/>
      <c r="I7" s="362"/>
      <c r="J7" s="362"/>
      <c r="K7" s="363"/>
    </row>
    <row r="8" spans="2:11" x14ac:dyDescent="0.3">
      <c r="B8" s="360" t="s">
        <v>63</v>
      </c>
      <c r="C8" s="361"/>
      <c r="D8" s="2" t="s">
        <v>33</v>
      </c>
      <c r="E8" s="2">
        <v>2.5</v>
      </c>
      <c r="F8" s="362"/>
      <c r="G8" s="362"/>
      <c r="H8" s="362"/>
      <c r="I8" s="362"/>
      <c r="J8" s="362"/>
      <c r="K8" s="363"/>
    </row>
    <row r="9" spans="2:11" ht="39" customHeight="1" x14ac:dyDescent="0.3">
      <c r="B9" s="360" t="s">
        <v>64</v>
      </c>
      <c r="C9" s="361"/>
      <c r="D9" s="2" t="s">
        <v>9</v>
      </c>
      <c r="E9" s="2">
        <v>400</v>
      </c>
      <c r="F9" s="362" t="s">
        <v>65</v>
      </c>
      <c r="G9" s="362"/>
      <c r="H9" s="362"/>
      <c r="I9" s="362"/>
      <c r="J9" s="362"/>
      <c r="K9" s="363"/>
    </row>
    <row r="10" spans="2:11" ht="21.75" customHeight="1" x14ac:dyDescent="0.3">
      <c r="B10" s="360" t="s">
        <v>66</v>
      </c>
      <c r="C10" s="361"/>
      <c r="D10" s="2" t="s">
        <v>9</v>
      </c>
      <c r="E10" s="2">
        <v>45</v>
      </c>
      <c r="F10" s="362" t="s">
        <v>67</v>
      </c>
      <c r="G10" s="362"/>
      <c r="H10" s="362"/>
      <c r="I10" s="362"/>
      <c r="J10" s="362"/>
      <c r="K10" s="363"/>
    </row>
    <row r="11" spans="2:11" ht="24.75" customHeight="1" x14ac:dyDescent="0.3">
      <c r="B11" s="360" t="s">
        <v>68</v>
      </c>
      <c r="C11" s="361"/>
      <c r="D11" s="2" t="s">
        <v>69</v>
      </c>
      <c r="E11" s="2">
        <v>4</v>
      </c>
      <c r="F11" s="362" t="s">
        <v>262</v>
      </c>
      <c r="G11" s="362"/>
      <c r="H11" s="362"/>
      <c r="I11" s="362"/>
      <c r="J11" s="362"/>
      <c r="K11" s="363"/>
    </row>
    <row r="12" spans="2:11" x14ac:dyDescent="0.3">
      <c r="B12" s="360" t="s">
        <v>71</v>
      </c>
      <c r="C12" s="361"/>
      <c r="D12" s="2" t="s">
        <v>38</v>
      </c>
      <c r="E12" s="2">
        <v>8</v>
      </c>
      <c r="F12" s="362"/>
      <c r="G12" s="362"/>
      <c r="H12" s="362"/>
      <c r="I12" s="362"/>
      <c r="J12" s="362"/>
      <c r="K12" s="363"/>
    </row>
    <row r="13" spans="2:11" ht="19.5" customHeight="1" x14ac:dyDescent="0.3">
      <c r="B13" s="360" t="s">
        <v>72</v>
      </c>
      <c r="C13" s="361"/>
      <c r="D13" s="2" t="s">
        <v>13</v>
      </c>
      <c r="E13" s="2">
        <v>10</v>
      </c>
      <c r="F13" s="362" t="s">
        <v>73</v>
      </c>
      <c r="G13" s="362"/>
      <c r="H13" s="362"/>
      <c r="I13" s="362"/>
      <c r="J13" s="362"/>
      <c r="K13" s="363"/>
    </row>
    <row r="14" spans="2:11" ht="23.25" customHeight="1" x14ac:dyDescent="0.3">
      <c r="B14" s="360" t="s">
        <v>74</v>
      </c>
      <c r="C14" s="361"/>
      <c r="D14" s="2" t="s">
        <v>42</v>
      </c>
      <c r="E14" s="4">
        <v>6</v>
      </c>
      <c r="F14" s="362" t="s">
        <v>75</v>
      </c>
      <c r="G14" s="362"/>
      <c r="H14" s="362"/>
      <c r="I14" s="362"/>
      <c r="J14" s="362"/>
      <c r="K14" s="363"/>
    </row>
    <row r="15" spans="2:11" x14ac:dyDescent="0.3">
      <c r="B15" s="360" t="s">
        <v>76</v>
      </c>
      <c r="C15" s="361"/>
      <c r="D15" s="5" t="s">
        <v>42</v>
      </c>
      <c r="E15" s="4">
        <v>6</v>
      </c>
      <c r="F15" s="362"/>
      <c r="G15" s="362"/>
      <c r="H15" s="362"/>
      <c r="I15" s="362"/>
      <c r="J15" s="362"/>
      <c r="K15" s="363"/>
    </row>
    <row r="16" spans="2:11" ht="21.75" customHeight="1" x14ac:dyDescent="0.3">
      <c r="B16" s="360" t="s">
        <v>77</v>
      </c>
      <c r="C16" s="361"/>
      <c r="D16" s="2" t="s">
        <v>49</v>
      </c>
      <c r="E16" s="4">
        <v>3</v>
      </c>
      <c r="F16" s="362" t="s">
        <v>78</v>
      </c>
      <c r="G16" s="362"/>
      <c r="H16" s="362"/>
      <c r="I16" s="362"/>
      <c r="J16" s="362"/>
      <c r="K16" s="363"/>
    </row>
    <row r="17" spans="2:11" ht="28.5" customHeight="1" x14ac:dyDescent="0.3">
      <c r="B17" s="360" t="s">
        <v>37</v>
      </c>
      <c r="C17" s="361"/>
      <c r="D17" s="2" t="s">
        <v>35</v>
      </c>
      <c r="E17" s="2">
        <v>1</v>
      </c>
      <c r="F17" s="362" t="s">
        <v>79</v>
      </c>
      <c r="G17" s="362"/>
      <c r="H17" s="362"/>
      <c r="I17" s="362"/>
      <c r="J17" s="362"/>
      <c r="K17" s="363"/>
    </row>
    <row r="18" spans="2:11" ht="15.75" customHeight="1" x14ac:dyDescent="0.3">
      <c r="B18" s="364" t="s">
        <v>80</v>
      </c>
      <c r="C18" s="365"/>
      <c r="D18" s="365"/>
      <c r="E18" s="365"/>
      <c r="F18" s="365"/>
      <c r="G18" s="365"/>
      <c r="H18" s="365"/>
      <c r="I18" s="366">
        <v>0.6</v>
      </c>
      <c r="J18" s="367"/>
      <c r="K18" s="368"/>
    </row>
    <row r="19" spans="2:11" ht="20.399999999999999" x14ac:dyDescent="0.3">
      <c r="B19" s="6" t="s">
        <v>81</v>
      </c>
      <c r="C19" s="7" t="s">
        <v>260</v>
      </c>
      <c r="D19" s="7" t="s">
        <v>35</v>
      </c>
      <c r="E19" s="7" t="s">
        <v>59</v>
      </c>
      <c r="F19" s="7" t="s">
        <v>82</v>
      </c>
      <c r="G19" s="7" t="s">
        <v>261</v>
      </c>
      <c r="H19" s="7" t="s">
        <v>84</v>
      </c>
      <c r="I19" s="7" t="s">
        <v>85</v>
      </c>
      <c r="J19" s="7" t="s">
        <v>86</v>
      </c>
      <c r="K19" s="8" t="s">
        <v>87</v>
      </c>
    </row>
    <row r="20" spans="2:11" x14ac:dyDescent="0.3">
      <c r="B20" s="9">
        <v>1</v>
      </c>
      <c r="C20" s="10" t="s">
        <v>88</v>
      </c>
      <c r="D20" s="11"/>
      <c r="E20" s="11"/>
      <c r="F20" s="11"/>
      <c r="G20" s="11"/>
      <c r="H20" s="189"/>
      <c r="I20" s="11"/>
      <c r="J20" s="11"/>
      <c r="K20" s="12"/>
    </row>
    <row r="21" spans="2:11" x14ac:dyDescent="0.3">
      <c r="B21" s="13" t="s">
        <v>89</v>
      </c>
      <c r="C21" s="11" t="s">
        <v>2</v>
      </c>
      <c r="D21" s="11" t="s">
        <v>3</v>
      </c>
      <c r="E21" s="14">
        <v>5</v>
      </c>
      <c r="F21" s="14">
        <v>305563</v>
      </c>
      <c r="G21" s="14">
        <f>E21*F21</f>
        <v>1527815</v>
      </c>
      <c r="H21" s="189">
        <f>+I18</f>
        <v>0.6</v>
      </c>
      <c r="I21" s="15">
        <f>G21*H21</f>
        <v>916689</v>
      </c>
      <c r="J21" s="15">
        <f>I21-K21</f>
        <v>916689</v>
      </c>
      <c r="K21" s="12"/>
    </row>
    <row r="22" spans="2:11" x14ac:dyDescent="0.3">
      <c r="B22" s="13" t="s">
        <v>90</v>
      </c>
      <c r="C22" s="11" t="s">
        <v>4</v>
      </c>
      <c r="D22" s="11" t="s">
        <v>5</v>
      </c>
      <c r="E22" s="14">
        <v>400</v>
      </c>
      <c r="F22" s="14">
        <v>556</v>
      </c>
      <c r="G22" s="14">
        <f t="shared" ref="G22:G29" si="0">E22*F22</f>
        <v>222400</v>
      </c>
      <c r="H22" s="189">
        <f>+H21</f>
        <v>0.6</v>
      </c>
      <c r="I22" s="15">
        <f t="shared" ref="I22:I29" si="1">G22*H22</f>
        <v>133440</v>
      </c>
      <c r="J22" s="15">
        <f t="shared" ref="J22:J29" si="2">I22-K22</f>
        <v>133440</v>
      </c>
      <c r="K22" s="12"/>
    </row>
    <row r="23" spans="2:11" x14ac:dyDescent="0.3">
      <c r="B23" s="13" t="s">
        <v>91</v>
      </c>
      <c r="C23" s="11" t="s">
        <v>6</v>
      </c>
      <c r="D23" s="11" t="s">
        <v>7</v>
      </c>
      <c r="E23" s="14">
        <v>400</v>
      </c>
      <c r="F23" s="14">
        <v>3056</v>
      </c>
      <c r="G23" s="14">
        <f t="shared" si="0"/>
        <v>1222400</v>
      </c>
      <c r="H23" s="189">
        <f t="shared" ref="H23:H29" si="3">+H22</f>
        <v>0.6</v>
      </c>
      <c r="I23" s="15">
        <f t="shared" si="1"/>
        <v>733440</v>
      </c>
      <c r="J23" s="15">
        <f t="shared" si="2"/>
        <v>733440</v>
      </c>
      <c r="K23" s="12"/>
    </row>
    <row r="24" spans="2:11" x14ac:dyDescent="0.3">
      <c r="B24" s="13" t="s">
        <v>92</v>
      </c>
      <c r="C24" s="11" t="s">
        <v>8</v>
      </c>
      <c r="D24" s="11" t="s">
        <v>9</v>
      </c>
      <c r="E24" s="14">
        <v>445</v>
      </c>
      <c r="F24" s="14">
        <v>3056</v>
      </c>
      <c r="G24" s="14">
        <f t="shared" si="0"/>
        <v>1359920</v>
      </c>
      <c r="H24" s="189">
        <f t="shared" si="3"/>
        <v>0.6</v>
      </c>
      <c r="I24" s="15">
        <f t="shared" si="1"/>
        <v>815952</v>
      </c>
      <c r="J24" s="15">
        <f t="shared" si="2"/>
        <v>815952</v>
      </c>
      <c r="K24" s="12"/>
    </row>
    <row r="25" spans="2:11" x14ac:dyDescent="0.3">
      <c r="B25" s="13" t="s">
        <v>93</v>
      </c>
      <c r="C25" s="11" t="s">
        <v>10</v>
      </c>
      <c r="D25" s="11" t="s">
        <v>11</v>
      </c>
      <c r="E25" s="14">
        <v>4000</v>
      </c>
      <c r="F25" s="14">
        <v>180</v>
      </c>
      <c r="G25" s="14">
        <f t="shared" si="0"/>
        <v>720000</v>
      </c>
      <c r="H25" s="189">
        <f t="shared" si="3"/>
        <v>0.6</v>
      </c>
      <c r="I25" s="15">
        <f t="shared" si="1"/>
        <v>432000</v>
      </c>
      <c r="J25" s="15">
        <f t="shared" si="2"/>
        <v>432000</v>
      </c>
      <c r="K25" s="12"/>
    </row>
    <row r="26" spans="2:11" x14ac:dyDescent="0.3">
      <c r="B26" s="13" t="s">
        <v>94</v>
      </c>
      <c r="C26" s="11" t="s">
        <v>12</v>
      </c>
      <c r="D26" s="11" t="s">
        <v>13</v>
      </c>
      <c r="E26" s="16">
        <v>7477</v>
      </c>
      <c r="F26" s="14">
        <v>489</v>
      </c>
      <c r="G26" s="14">
        <f t="shared" si="0"/>
        <v>3656253</v>
      </c>
      <c r="H26" s="189">
        <f t="shared" si="3"/>
        <v>0.6</v>
      </c>
      <c r="I26" s="15">
        <f t="shared" si="1"/>
        <v>2193751.7999999998</v>
      </c>
      <c r="J26" s="15">
        <f t="shared" si="2"/>
        <v>2193751.7999999998</v>
      </c>
      <c r="K26" s="17"/>
    </row>
    <row r="27" spans="2:11" x14ac:dyDescent="0.3">
      <c r="B27" s="13" t="s">
        <v>95</v>
      </c>
      <c r="C27" s="11" t="s">
        <v>14</v>
      </c>
      <c r="D27" s="11" t="s">
        <v>9</v>
      </c>
      <c r="E27" s="14">
        <v>445</v>
      </c>
      <c r="F27" s="14">
        <v>1111</v>
      </c>
      <c r="G27" s="14">
        <f t="shared" si="0"/>
        <v>494395</v>
      </c>
      <c r="H27" s="189">
        <f t="shared" si="3"/>
        <v>0.6</v>
      </c>
      <c r="I27" s="15">
        <f t="shared" si="1"/>
        <v>296637</v>
      </c>
      <c r="J27" s="15">
        <f t="shared" si="2"/>
        <v>296637</v>
      </c>
      <c r="K27" s="12"/>
    </row>
    <row r="28" spans="2:11" x14ac:dyDescent="0.3">
      <c r="B28" s="13" t="s">
        <v>96</v>
      </c>
      <c r="C28" s="11" t="s">
        <v>15</v>
      </c>
      <c r="D28" s="11" t="s">
        <v>9</v>
      </c>
      <c r="E28" s="14">
        <v>200</v>
      </c>
      <c r="F28" s="14">
        <v>1222</v>
      </c>
      <c r="G28" s="14">
        <f t="shared" si="0"/>
        <v>244400</v>
      </c>
      <c r="H28" s="189">
        <f t="shared" si="3"/>
        <v>0.6</v>
      </c>
      <c r="I28" s="15">
        <f t="shared" si="1"/>
        <v>146640</v>
      </c>
      <c r="J28" s="15">
        <f t="shared" si="2"/>
        <v>146640</v>
      </c>
      <c r="K28" s="12"/>
    </row>
    <row r="29" spans="2:11" x14ac:dyDescent="0.3">
      <c r="B29" s="13" t="s">
        <v>97</v>
      </c>
      <c r="C29" s="11" t="s">
        <v>16</v>
      </c>
      <c r="D29" s="11" t="s">
        <v>17</v>
      </c>
      <c r="E29" s="14">
        <v>1</v>
      </c>
      <c r="F29" s="14">
        <v>244450</v>
      </c>
      <c r="G29" s="14">
        <f t="shared" si="0"/>
        <v>244450</v>
      </c>
      <c r="H29" s="189">
        <f t="shared" si="3"/>
        <v>0.6</v>
      </c>
      <c r="I29" s="15">
        <f t="shared" si="1"/>
        <v>146670</v>
      </c>
      <c r="J29" s="15">
        <f t="shared" si="2"/>
        <v>146670</v>
      </c>
      <c r="K29" s="12"/>
    </row>
    <row r="30" spans="2:11" x14ac:dyDescent="0.3">
      <c r="B30" s="364" t="s">
        <v>98</v>
      </c>
      <c r="C30" s="365"/>
      <c r="D30" s="365"/>
      <c r="E30" s="365"/>
      <c r="F30" s="10"/>
      <c r="G30" s="18">
        <f>SUM(G21:G29)</f>
        <v>9692033</v>
      </c>
      <c r="H30" s="191"/>
      <c r="I30" s="18">
        <f t="shared" ref="I30:K30" si="4">SUM(I21:I29)</f>
        <v>5815219.7999999998</v>
      </c>
      <c r="J30" s="18">
        <f t="shared" si="4"/>
        <v>5815219.7999999998</v>
      </c>
      <c r="K30" s="18">
        <f t="shared" si="4"/>
        <v>0</v>
      </c>
    </row>
    <row r="31" spans="2:11" x14ac:dyDescent="0.3">
      <c r="B31" s="9">
        <v>2</v>
      </c>
      <c r="C31" s="10" t="s">
        <v>99</v>
      </c>
      <c r="D31" s="11"/>
      <c r="E31" s="11"/>
      <c r="F31" s="11"/>
      <c r="G31" s="11"/>
      <c r="H31" s="189"/>
      <c r="I31" s="15"/>
      <c r="J31" s="11"/>
      <c r="K31" s="12"/>
    </row>
    <row r="32" spans="2:11" x14ac:dyDescent="0.3">
      <c r="B32" s="13" t="s">
        <v>100</v>
      </c>
      <c r="C32" s="11" t="s">
        <v>39</v>
      </c>
      <c r="D32" s="11" t="s">
        <v>38</v>
      </c>
      <c r="E32" s="11">
        <v>8</v>
      </c>
      <c r="F32" s="14">
        <v>380000</v>
      </c>
      <c r="G32" s="14">
        <f t="shared" ref="G32:G42" si="5">E32*F32</f>
        <v>3040000</v>
      </c>
      <c r="H32" s="189">
        <f>I$18</f>
        <v>0.6</v>
      </c>
      <c r="I32" s="15">
        <f t="shared" ref="I32:I38" si="6">G32*H32</f>
        <v>1824000</v>
      </c>
      <c r="J32" s="15">
        <f t="shared" ref="J32:J38" si="7">I32-K32</f>
        <v>1824000</v>
      </c>
      <c r="K32" s="12"/>
    </row>
    <row r="33" spans="2:11" x14ac:dyDescent="0.3">
      <c r="B33" s="13" t="s">
        <v>101</v>
      </c>
      <c r="C33" s="11" t="s">
        <v>54</v>
      </c>
      <c r="D33" s="11" t="s">
        <v>9</v>
      </c>
      <c r="E33" s="11">
        <v>445</v>
      </c>
      <c r="F33" s="14">
        <v>16000</v>
      </c>
      <c r="G33" s="14">
        <f t="shared" si="5"/>
        <v>7120000</v>
      </c>
      <c r="H33" s="189">
        <f t="shared" ref="H33:H42" si="8">I$18</f>
        <v>0.6</v>
      </c>
      <c r="I33" s="15">
        <f t="shared" si="6"/>
        <v>4272000</v>
      </c>
      <c r="J33" s="15">
        <f t="shared" si="7"/>
        <v>4272000</v>
      </c>
      <c r="K33" s="12"/>
    </row>
    <row r="34" spans="2:11" x14ac:dyDescent="0.3">
      <c r="B34" s="13" t="s">
        <v>102</v>
      </c>
      <c r="C34" s="11" t="s">
        <v>44</v>
      </c>
      <c r="D34" s="11" t="s">
        <v>13</v>
      </c>
      <c r="E34" s="11">
        <v>10</v>
      </c>
      <c r="F34" s="14">
        <v>12500</v>
      </c>
      <c r="G34" s="14">
        <f t="shared" si="5"/>
        <v>125000</v>
      </c>
      <c r="H34" s="189">
        <f t="shared" si="8"/>
        <v>0.6</v>
      </c>
      <c r="I34" s="15">
        <f t="shared" si="6"/>
        <v>75000</v>
      </c>
      <c r="J34" s="15">
        <f t="shared" si="7"/>
        <v>75000</v>
      </c>
      <c r="K34" s="12"/>
    </row>
    <row r="35" spans="2:11" x14ac:dyDescent="0.3">
      <c r="B35" s="13" t="s">
        <v>103</v>
      </c>
      <c r="C35" s="11" t="s">
        <v>46</v>
      </c>
      <c r="D35" s="11" t="s">
        <v>42</v>
      </c>
      <c r="E35" s="19">
        <v>6</v>
      </c>
      <c r="F35" s="14">
        <v>46000</v>
      </c>
      <c r="G35" s="14">
        <f t="shared" si="5"/>
        <v>276000</v>
      </c>
      <c r="H35" s="189">
        <f t="shared" si="8"/>
        <v>0.6</v>
      </c>
      <c r="I35" s="15">
        <f t="shared" si="6"/>
        <v>165600</v>
      </c>
      <c r="J35" s="15">
        <f t="shared" si="7"/>
        <v>165600</v>
      </c>
      <c r="K35" s="12"/>
    </row>
    <row r="36" spans="2:11" x14ac:dyDescent="0.3">
      <c r="B36" s="13" t="s">
        <v>104</v>
      </c>
      <c r="C36" s="11" t="s">
        <v>41</v>
      </c>
      <c r="D36" s="11" t="s">
        <v>42</v>
      </c>
      <c r="E36" s="19">
        <v>6</v>
      </c>
      <c r="F36" s="14">
        <v>15000</v>
      </c>
      <c r="G36" s="14">
        <f t="shared" si="5"/>
        <v>90000</v>
      </c>
      <c r="H36" s="189">
        <f t="shared" si="8"/>
        <v>0.6</v>
      </c>
      <c r="I36" s="15">
        <f t="shared" si="6"/>
        <v>54000</v>
      </c>
      <c r="J36" s="15">
        <f t="shared" si="7"/>
        <v>54000</v>
      </c>
      <c r="K36" s="12"/>
    </row>
    <row r="37" spans="2:11" x14ac:dyDescent="0.3">
      <c r="B37" s="13" t="s">
        <v>105</v>
      </c>
      <c r="C37" s="11" t="s">
        <v>48</v>
      </c>
      <c r="D37" s="11" t="s">
        <v>49</v>
      </c>
      <c r="E37" s="19">
        <v>3</v>
      </c>
      <c r="F37" s="14">
        <v>27000</v>
      </c>
      <c r="G37" s="14">
        <f t="shared" si="5"/>
        <v>81000</v>
      </c>
      <c r="H37" s="189">
        <f t="shared" si="8"/>
        <v>0.6</v>
      </c>
      <c r="I37" s="15">
        <f t="shared" si="6"/>
        <v>48600</v>
      </c>
      <c r="J37" s="15">
        <f t="shared" si="7"/>
        <v>48600</v>
      </c>
      <c r="K37" s="12"/>
    </row>
    <row r="38" spans="2:11" x14ac:dyDescent="0.3">
      <c r="B38" s="13" t="s">
        <v>106</v>
      </c>
      <c r="C38" s="11" t="s">
        <v>37</v>
      </c>
      <c r="D38" s="11" t="s">
        <v>35</v>
      </c>
      <c r="E38" s="11">
        <v>1</v>
      </c>
      <c r="F38" s="14">
        <v>516208</v>
      </c>
      <c r="G38" s="14">
        <f t="shared" si="5"/>
        <v>516208</v>
      </c>
      <c r="H38" s="189">
        <f t="shared" si="8"/>
        <v>0.6</v>
      </c>
      <c r="I38" s="15">
        <f t="shared" si="6"/>
        <v>309724.79999999999</v>
      </c>
      <c r="J38" s="15">
        <f t="shared" si="7"/>
        <v>309724.79999999999</v>
      </c>
      <c r="K38" s="12"/>
    </row>
    <row r="39" spans="2:11" x14ac:dyDescent="0.3">
      <c r="B39" s="364" t="s">
        <v>107</v>
      </c>
      <c r="C39" s="365"/>
      <c r="D39" s="365"/>
      <c r="E39" s="365"/>
      <c r="F39" s="11"/>
      <c r="G39" s="18">
        <f>SUM(G32:G38)</f>
        <v>11248208</v>
      </c>
      <c r="H39" s="189"/>
      <c r="I39" s="18">
        <f t="shared" ref="I39:K39" si="9">SUM(I32:I38)</f>
        <v>6748924.7999999998</v>
      </c>
      <c r="J39" s="18">
        <f t="shared" si="9"/>
        <v>6748924.7999999998</v>
      </c>
      <c r="K39" s="20">
        <f t="shared" si="9"/>
        <v>0</v>
      </c>
    </row>
    <row r="40" spans="2:11" x14ac:dyDescent="0.3">
      <c r="B40" s="9">
        <v>3</v>
      </c>
      <c r="C40" s="10" t="s">
        <v>108</v>
      </c>
      <c r="D40" s="11"/>
      <c r="E40" s="11"/>
      <c r="F40" s="11"/>
      <c r="G40" s="14"/>
      <c r="H40" s="189"/>
      <c r="I40" s="15"/>
      <c r="J40" s="11"/>
      <c r="K40" s="12"/>
    </row>
    <row r="41" spans="2:11" x14ac:dyDescent="0.3">
      <c r="B41" s="13">
        <v>3.1</v>
      </c>
      <c r="C41" s="11" t="s">
        <v>0</v>
      </c>
      <c r="D41" s="21">
        <v>0.05</v>
      </c>
      <c r="E41" s="11">
        <v>1</v>
      </c>
      <c r="F41" s="15">
        <v>423489</v>
      </c>
      <c r="G41" s="14">
        <f t="shared" si="5"/>
        <v>423489</v>
      </c>
      <c r="H41" s="189">
        <f t="shared" si="8"/>
        <v>0.6</v>
      </c>
      <c r="I41" s="15">
        <f t="shared" ref="I41:I45" si="10">G41*H41</f>
        <v>254093.4</v>
      </c>
      <c r="J41" s="15">
        <f t="shared" ref="J41:J42" si="11">I41-K41</f>
        <v>254093.4</v>
      </c>
      <c r="K41" s="17"/>
    </row>
    <row r="42" spans="2:11" x14ac:dyDescent="0.3">
      <c r="B42" s="13" t="s">
        <v>109</v>
      </c>
      <c r="C42" s="11" t="s">
        <v>1</v>
      </c>
      <c r="D42" s="21">
        <v>0.2</v>
      </c>
      <c r="E42" s="11">
        <v>1</v>
      </c>
      <c r="F42" s="15">
        <v>2249642</v>
      </c>
      <c r="G42" s="14">
        <f t="shared" si="5"/>
        <v>2249642</v>
      </c>
      <c r="H42" s="189">
        <f t="shared" si="8"/>
        <v>0.6</v>
      </c>
      <c r="I42" s="15">
        <f t="shared" si="10"/>
        <v>1349785.2</v>
      </c>
      <c r="J42" s="15">
        <f t="shared" si="11"/>
        <v>1349785.2</v>
      </c>
      <c r="K42" s="17"/>
    </row>
    <row r="43" spans="2:11" x14ac:dyDescent="0.3">
      <c r="B43" s="364" t="s">
        <v>110</v>
      </c>
      <c r="C43" s="365"/>
      <c r="D43" s="365"/>
      <c r="E43" s="365"/>
      <c r="F43" s="10"/>
      <c r="G43" s="22">
        <f>SUM(G41:G42)</f>
        <v>2673131</v>
      </c>
      <c r="H43" s="192"/>
      <c r="I43" s="22">
        <f t="shared" ref="I43:K43" si="12">SUM(I41:I42)</f>
        <v>1603878.5999999999</v>
      </c>
      <c r="J43" s="22">
        <f>SUM(J41:J42)</f>
        <v>1603878.5999999999</v>
      </c>
      <c r="K43" s="22">
        <f t="shared" si="12"/>
        <v>0</v>
      </c>
    </row>
    <row r="44" spans="2:11" x14ac:dyDescent="0.3">
      <c r="B44" s="23"/>
      <c r="C44" s="10" t="s">
        <v>111</v>
      </c>
      <c r="D44" s="11"/>
      <c r="E44" s="11"/>
      <c r="F44" s="11"/>
      <c r="G44" s="22">
        <f>G43+G39+G30</f>
        <v>23613372</v>
      </c>
      <c r="H44" s="192"/>
      <c r="I44" s="22">
        <f t="shared" ref="I44:K44" si="13">I43+I39+I30</f>
        <v>14168023.199999999</v>
      </c>
      <c r="J44" s="22">
        <f t="shared" si="13"/>
        <v>14168023.199999999</v>
      </c>
      <c r="K44" s="24">
        <f t="shared" si="13"/>
        <v>0</v>
      </c>
    </row>
    <row r="45" spans="2:11" x14ac:dyDescent="0.3">
      <c r="B45" s="13">
        <v>4</v>
      </c>
      <c r="C45" s="11" t="s">
        <v>112</v>
      </c>
      <c r="D45" s="21">
        <v>0.15</v>
      </c>
      <c r="E45" s="11">
        <v>1</v>
      </c>
      <c r="F45" s="15">
        <v>3358668</v>
      </c>
      <c r="G45" s="15">
        <f>E45*F45</f>
        <v>3358668</v>
      </c>
      <c r="H45" s="189">
        <f t="shared" ref="H45" si="14">I$18</f>
        <v>0.6</v>
      </c>
      <c r="I45" s="15">
        <f t="shared" si="10"/>
        <v>2015200.7999999998</v>
      </c>
      <c r="J45" s="15">
        <f t="shared" ref="J45" si="15">I45-K45</f>
        <v>2015200.7999999998</v>
      </c>
      <c r="K45" s="17"/>
    </row>
    <row r="46" spans="2:11" ht="15" thickBot="1" x14ac:dyDescent="0.35">
      <c r="B46" s="369" t="s">
        <v>113</v>
      </c>
      <c r="C46" s="370"/>
      <c r="D46" s="370"/>
      <c r="E46" s="370"/>
      <c r="F46" s="25"/>
      <c r="G46" s="26">
        <f>G44+G45</f>
        <v>26972040</v>
      </c>
      <c r="H46" s="193"/>
      <c r="I46" s="26">
        <f t="shared" ref="I46:K46" si="16">I44+I45</f>
        <v>16183224</v>
      </c>
      <c r="J46" s="26">
        <f t="shared" si="16"/>
        <v>16183224</v>
      </c>
      <c r="K46" s="27">
        <f t="shared" si="16"/>
        <v>0</v>
      </c>
    </row>
    <row r="48" spans="2:11" x14ac:dyDescent="0.3">
      <c r="G48" s="64"/>
      <c r="I48" s="28"/>
    </row>
    <row r="49" spans="4:9" x14ac:dyDescent="0.3">
      <c r="G49" s="29"/>
      <c r="I49" s="28">
        <f>I48-I46</f>
        <v>-16183224</v>
      </c>
    </row>
    <row r="50" spans="4:9" x14ac:dyDescent="0.3">
      <c r="G50" s="65"/>
    </row>
    <row r="51" spans="4:9" x14ac:dyDescent="0.3">
      <c r="G51" s="28"/>
    </row>
    <row r="53" spans="4:9" x14ac:dyDescent="0.3">
      <c r="D53" s="188"/>
      <c r="F53" s="28"/>
    </row>
    <row r="67" spans="7:7" x14ac:dyDescent="0.3">
      <c r="G67">
        <v>1</v>
      </c>
    </row>
  </sheetData>
  <mergeCells count="34">
    <mergeCell ref="B30:E30"/>
    <mergeCell ref="B39:E39"/>
    <mergeCell ref="B43:E43"/>
    <mergeCell ref="B46:E46"/>
    <mergeCell ref="B16:C16"/>
    <mergeCell ref="F16:K16"/>
    <mergeCell ref="B17:C17"/>
    <mergeCell ref="F17:K17"/>
    <mergeCell ref="B18:H18"/>
    <mergeCell ref="I18:K18"/>
    <mergeCell ref="B13:C13"/>
    <mergeCell ref="F13:K13"/>
    <mergeCell ref="B14:C14"/>
    <mergeCell ref="F14:K14"/>
    <mergeCell ref="B15:C15"/>
    <mergeCell ref="F15:K15"/>
    <mergeCell ref="B10:C10"/>
    <mergeCell ref="F10:K10"/>
    <mergeCell ref="B11:C11"/>
    <mergeCell ref="F11:K11"/>
    <mergeCell ref="B12:C12"/>
    <mergeCell ref="F12:K12"/>
    <mergeCell ref="B7:C7"/>
    <mergeCell ref="F7:K7"/>
    <mergeCell ref="B8:C8"/>
    <mergeCell ref="F8:K8"/>
    <mergeCell ref="B9:C9"/>
    <mergeCell ref="F9:K9"/>
    <mergeCell ref="B2:K2"/>
    <mergeCell ref="B3:K3"/>
    <mergeCell ref="B4:K4"/>
    <mergeCell ref="B5:K5"/>
    <mergeCell ref="B6:C6"/>
    <mergeCell ref="F6:K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49"/>
  <sheetViews>
    <sheetView workbookViewId="0">
      <selection activeCell="F8" sqref="F8:K10"/>
    </sheetView>
  </sheetViews>
  <sheetFormatPr baseColWidth="10" defaultColWidth="14.44140625" defaultRowHeight="14.4" x14ac:dyDescent="0.3"/>
  <cols>
    <col min="1" max="1" width="7.44140625" customWidth="1"/>
    <col min="2" max="2" width="7" customWidth="1"/>
    <col min="3" max="3" width="27.44140625" customWidth="1"/>
    <col min="4" max="4" width="8.44140625" customWidth="1"/>
    <col min="5" max="5" width="8.6640625" customWidth="1"/>
    <col min="6" max="6" width="10.44140625" customWidth="1"/>
    <col min="7" max="7" width="11.5546875" customWidth="1"/>
    <col min="8" max="8" width="10.6640625" customWidth="1"/>
    <col min="9" max="10" width="12.33203125" customWidth="1"/>
    <col min="11" max="26" width="10.6640625" customWidth="1"/>
  </cols>
  <sheetData>
    <row r="1" spans="2:11" ht="15" thickBot="1" x14ac:dyDescent="0.35"/>
    <row r="2" spans="2:11" x14ac:dyDescent="0.3">
      <c r="B2" s="408" t="s">
        <v>55</v>
      </c>
      <c r="C2" s="409"/>
      <c r="D2" s="409"/>
      <c r="E2" s="409"/>
      <c r="F2" s="409"/>
      <c r="G2" s="409"/>
      <c r="H2" s="409"/>
      <c r="I2" s="409"/>
      <c r="J2" s="409"/>
      <c r="K2" s="410"/>
    </row>
    <row r="3" spans="2:11" x14ac:dyDescent="0.3">
      <c r="B3" s="411" t="s">
        <v>296</v>
      </c>
      <c r="C3" s="403"/>
      <c r="D3" s="403"/>
      <c r="E3" s="403"/>
      <c r="F3" s="403"/>
      <c r="G3" s="403"/>
      <c r="H3" s="403"/>
      <c r="I3" s="403"/>
      <c r="J3" s="403"/>
      <c r="K3" s="404"/>
    </row>
    <row r="4" spans="2:11" x14ac:dyDescent="0.3">
      <c r="B4" s="411" t="s">
        <v>151</v>
      </c>
      <c r="C4" s="403"/>
      <c r="D4" s="403"/>
      <c r="E4" s="403"/>
      <c r="F4" s="403"/>
      <c r="G4" s="403"/>
      <c r="H4" s="403"/>
      <c r="I4" s="403"/>
      <c r="J4" s="403"/>
      <c r="K4" s="404"/>
    </row>
    <row r="5" spans="2:11" x14ac:dyDescent="0.3">
      <c r="B5" s="411" t="s">
        <v>57</v>
      </c>
      <c r="C5" s="403"/>
      <c r="D5" s="403"/>
      <c r="E5" s="403"/>
      <c r="F5" s="403"/>
      <c r="G5" s="403"/>
      <c r="H5" s="403"/>
      <c r="I5" s="403"/>
      <c r="J5" s="403"/>
      <c r="K5" s="404"/>
    </row>
    <row r="6" spans="2:11" x14ac:dyDescent="0.3">
      <c r="B6" s="412" t="s">
        <v>260</v>
      </c>
      <c r="C6" s="388"/>
      <c r="D6" s="97" t="s">
        <v>35</v>
      </c>
      <c r="E6" s="97" t="s">
        <v>59</v>
      </c>
      <c r="F6" s="413" t="s">
        <v>60</v>
      </c>
      <c r="G6" s="387"/>
      <c r="H6" s="387"/>
      <c r="I6" s="387"/>
      <c r="J6" s="387"/>
      <c r="K6" s="394"/>
    </row>
    <row r="7" spans="2:11" ht="44.25" customHeight="1" x14ac:dyDescent="0.3">
      <c r="B7" s="398" t="s">
        <v>61</v>
      </c>
      <c r="C7" s="388"/>
      <c r="D7" s="98" t="s">
        <v>128</v>
      </c>
      <c r="E7" s="98">
        <v>1</v>
      </c>
      <c r="F7" s="393" t="s">
        <v>152</v>
      </c>
      <c r="G7" s="387"/>
      <c r="H7" s="387"/>
      <c r="I7" s="387"/>
      <c r="J7" s="387"/>
      <c r="K7" s="394"/>
    </row>
    <row r="8" spans="2:11" ht="15" customHeight="1" x14ac:dyDescent="0.3">
      <c r="B8" s="398" t="s">
        <v>130</v>
      </c>
      <c r="C8" s="388"/>
      <c r="D8" s="98" t="s">
        <v>22</v>
      </c>
      <c r="E8" s="99">
        <v>3000</v>
      </c>
      <c r="F8" s="399" t="s">
        <v>153</v>
      </c>
      <c r="G8" s="400"/>
      <c r="H8" s="400"/>
      <c r="I8" s="400"/>
      <c r="J8" s="400"/>
      <c r="K8" s="401"/>
    </row>
    <row r="9" spans="2:11" x14ac:dyDescent="0.3">
      <c r="B9" s="398" t="s">
        <v>132</v>
      </c>
      <c r="C9" s="388"/>
      <c r="D9" s="98" t="s">
        <v>117</v>
      </c>
      <c r="E9" s="124">
        <v>1</v>
      </c>
      <c r="F9" s="402"/>
      <c r="G9" s="403"/>
      <c r="H9" s="403"/>
      <c r="I9" s="403"/>
      <c r="J9" s="403"/>
      <c r="K9" s="404"/>
    </row>
    <row r="10" spans="2:11" x14ac:dyDescent="0.3">
      <c r="B10" s="398" t="s">
        <v>116</v>
      </c>
      <c r="C10" s="388"/>
      <c r="D10" s="98" t="s">
        <v>117</v>
      </c>
      <c r="E10" s="100">
        <v>0.1</v>
      </c>
      <c r="F10" s="405"/>
      <c r="G10" s="406"/>
      <c r="H10" s="406"/>
      <c r="I10" s="406"/>
      <c r="J10" s="406"/>
      <c r="K10" s="407"/>
    </row>
    <row r="11" spans="2:11" ht="15" customHeight="1" x14ac:dyDescent="0.3">
      <c r="B11" s="392" t="s">
        <v>133</v>
      </c>
      <c r="C11" s="388"/>
      <c r="D11" s="98" t="s">
        <v>13</v>
      </c>
      <c r="E11" s="101">
        <v>1500</v>
      </c>
      <c r="F11" s="393" t="s">
        <v>119</v>
      </c>
      <c r="G11" s="387"/>
      <c r="H11" s="387"/>
      <c r="I11" s="387"/>
      <c r="J11" s="387"/>
      <c r="K11" s="394"/>
    </row>
    <row r="12" spans="2:11" ht="15" customHeight="1" x14ac:dyDescent="0.3">
      <c r="B12" s="392" t="s">
        <v>134</v>
      </c>
      <c r="C12" s="388"/>
      <c r="D12" s="98" t="s">
        <v>13</v>
      </c>
      <c r="E12" s="101">
        <v>60</v>
      </c>
      <c r="F12" s="393" t="s">
        <v>121</v>
      </c>
      <c r="G12" s="387"/>
      <c r="H12" s="387"/>
      <c r="I12" s="387"/>
      <c r="J12" s="387"/>
      <c r="K12" s="394"/>
    </row>
    <row r="13" spans="2:11" ht="15" customHeight="1" x14ac:dyDescent="0.3">
      <c r="B13" s="392" t="s">
        <v>135</v>
      </c>
      <c r="C13" s="388"/>
      <c r="D13" s="98" t="s">
        <v>13</v>
      </c>
      <c r="E13" s="98">
        <v>2</v>
      </c>
      <c r="F13" s="393" t="s">
        <v>123</v>
      </c>
      <c r="G13" s="387"/>
      <c r="H13" s="387"/>
      <c r="I13" s="387"/>
      <c r="J13" s="387"/>
      <c r="K13" s="394"/>
    </row>
    <row r="14" spans="2:11" ht="15" customHeight="1" x14ac:dyDescent="0.3">
      <c r="B14" s="392" t="s">
        <v>136</v>
      </c>
      <c r="C14" s="388"/>
      <c r="D14" s="98" t="s">
        <v>13</v>
      </c>
      <c r="E14" s="102">
        <v>15</v>
      </c>
      <c r="F14" s="393" t="s">
        <v>125</v>
      </c>
      <c r="G14" s="387"/>
      <c r="H14" s="387"/>
      <c r="I14" s="387"/>
      <c r="J14" s="387"/>
      <c r="K14" s="394"/>
    </row>
    <row r="15" spans="2:11" ht="15" customHeight="1" x14ac:dyDescent="0.3">
      <c r="B15" s="386" t="s">
        <v>80</v>
      </c>
      <c r="C15" s="387"/>
      <c r="D15" s="387"/>
      <c r="E15" s="387"/>
      <c r="F15" s="387"/>
      <c r="G15" s="387"/>
      <c r="H15" s="388"/>
      <c r="I15" s="395">
        <v>1</v>
      </c>
      <c r="J15" s="396"/>
      <c r="K15" s="397"/>
    </row>
    <row r="16" spans="2:11" ht="30.6" x14ac:dyDescent="0.3">
      <c r="B16" s="103" t="s">
        <v>81</v>
      </c>
      <c r="C16" s="104" t="s">
        <v>260</v>
      </c>
      <c r="D16" s="104" t="s">
        <v>35</v>
      </c>
      <c r="E16" s="104" t="s">
        <v>59</v>
      </c>
      <c r="F16" s="104" t="s">
        <v>82</v>
      </c>
      <c r="G16" s="104" t="s">
        <v>261</v>
      </c>
      <c r="H16" s="104" t="s">
        <v>84</v>
      </c>
      <c r="I16" s="104" t="s">
        <v>85</v>
      </c>
      <c r="J16" s="104" t="s">
        <v>86</v>
      </c>
      <c r="K16" s="105" t="s">
        <v>87</v>
      </c>
    </row>
    <row r="17" spans="2:11" x14ac:dyDescent="0.3">
      <c r="B17" s="106">
        <v>1</v>
      </c>
      <c r="C17" s="107" t="s">
        <v>88</v>
      </c>
      <c r="D17" s="108"/>
      <c r="E17" s="108"/>
      <c r="F17" s="108"/>
      <c r="G17" s="108"/>
      <c r="H17" s="108"/>
      <c r="I17" s="108"/>
      <c r="J17" s="108"/>
      <c r="K17" s="109"/>
    </row>
    <row r="18" spans="2:11" x14ac:dyDescent="0.3">
      <c r="B18" s="106" t="s">
        <v>89</v>
      </c>
      <c r="C18" s="108" t="s">
        <v>18</v>
      </c>
      <c r="D18" s="108" t="s">
        <v>5</v>
      </c>
      <c r="E18" s="108"/>
      <c r="F18" s="108">
        <v>1019</v>
      </c>
      <c r="G18" s="110">
        <f t="shared" ref="G18:G27" si="0">E18*F18</f>
        <v>0</v>
      </c>
      <c r="H18" s="108">
        <f t="shared" ref="H18:H27" si="1">I$15</f>
        <v>1</v>
      </c>
      <c r="I18" s="110">
        <f t="shared" ref="I18:I27" si="2">G18*H18</f>
        <v>0</v>
      </c>
      <c r="J18" s="110">
        <f t="shared" ref="J18:J27" si="3">I18-K18</f>
        <v>0</v>
      </c>
      <c r="K18" s="109"/>
    </row>
    <row r="19" spans="2:11" x14ac:dyDescent="0.3">
      <c r="B19" s="106" t="s">
        <v>90</v>
      </c>
      <c r="C19" s="108" t="s">
        <v>19</v>
      </c>
      <c r="D19" s="108" t="s">
        <v>5</v>
      </c>
      <c r="E19" s="108">
        <v>3000</v>
      </c>
      <c r="F19" s="108">
        <v>489</v>
      </c>
      <c r="G19" s="110">
        <f t="shared" si="0"/>
        <v>1467000</v>
      </c>
      <c r="H19" s="108">
        <f t="shared" si="1"/>
        <v>1</v>
      </c>
      <c r="I19" s="110">
        <f t="shared" si="2"/>
        <v>1467000</v>
      </c>
      <c r="J19" s="110">
        <f t="shared" si="3"/>
        <v>1467000</v>
      </c>
      <c r="K19" s="109"/>
    </row>
    <row r="20" spans="2:11" x14ac:dyDescent="0.3">
      <c r="B20" s="106" t="s">
        <v>91</v>
      </c>
      <c r="C20" s="108" t="s">
        <v>20</v>
      </c>
      <c r="D20" s="108" t="s">
        <v>7</v>
      </c>
      <c r="E20" s="108">
        <v>3000</v>
      </c>
      <c r="F20" s="108">
        <v>1019</v>
      </c>
      <c r="G20" s="110">
        <f t="shared" si="0"/>
        <v>3057000</v>
      </c>
      <c r="H20" s="108">
        <f t="shared" si="1"/>
        <v>1</v>
      </c>
      <c r="I20" s="110">
        <f t="shared" si="2"/>
        <v>3057000</v>
      </c>
      <c r="J20" s="110">
        <f t="shared" si="3"/>
        <v>3057000</v>
      </c>
      <c r="K20" s="109"/>
    </row>
    <row r="21" spans="2:11" ht="15.75" customHeight="1" x14ac:dyDescent="0.3">
      <c r="B21" s="106" t="s">
        <v>92</v>
      </c>
      <c r="C21" s="108" t="s">
        <v>21</v>
      </c>
      <c r="D21" s="108" t="s">
        <v>22</v>
      </c>
      <c r="E21" s="108"/>
      <c r="F21" s="108">
        <v>873</v>
      </c>
      <c r="G21" s="110">
        <f t="shared" si="0"/>
        <v>0</v>
      </c>
      <c r="H21" s="108">
        <f t="shared" si="1"/>
        <v>1</v>
      </c>
      <c r="I21" s="110">
        <f t="shared" si="2"/>
        <v>0</v>
      </c>
      <c r="J21" s="110">
        <f t="shared" si="3"/>
        <v>0</v>
      </c>
      <c r="K21" s="109"/>
    </row>
    <row r="22" spans="2:11" ht="15.75" customHeight="1" x14ac:dyDescent="0.3">
      <c r="B22" s="106" t="s">
        <v>93</v>
      </c>
      <c r="C22" s="108" t="s">
        <v>23</v>
      </c>
      <c r="D22" s="108" t="s">
        <v>22</v>
      </c>
      <c r="E22" s="108">
        <v>3000</v>
      </c>
      <c r="F22" s="108">
        <v>764</v>
      </c>
      <c r="G22" s="110">
        <f t="shared" si="0"/>
        <v>2292000</v>
      </c>
      <c r="H22" s="108">
        <f t="shared" si="1"/>
        <v>1</v>
      </c>
      <c r="I22" s="110">
        <f t="shared" si="2"/>
        <v>2292000</v>
      </c>
      <c r="J22" s="110">
        <f t="shared" si="3"/>
        <v>2292000</v>
      </c>
      <c r="K22" s="109"/>
    </row>
    <row r="23" spans="2:11" ht="15.75" customHeight="1" x14ac:dyDescent="0.3">
      <c r="B23" s="106" t="s">
        <v>94</v>
      </c>
      <c r="C23" s="62" t="s">
        <v>28</v>
      </c>
      <c r="D23" s="11" t="s">
        <v>22</v>
      </c>
      <c r="E23" s="108">
        <v>3000</v>
      </c>
      <c r="F23" s="108">
        <v>1019</v>
      </c>
      <c r="G23" s="110">
        <f t="shared" si="0"/>
        <v>3057000</v>
      </c>
      <c r="H23" s="108">
        <f t="shared" si="1"/>
        <v>1</v>
      </c>
      <c r="I23" s="110"/>
      <c r="J23" s="110"/>
      <c r="K23" s="109"/>
    </row>
    <row r="24" spans="2:11" ht="15.75" customHeight="1" x14ac:dyDescent="0.3">
      <c r="B24" s="106" t="s">
        <v>95</v>
      </c>
      <c r="C24" s="108" t="s">
        <v>24</v>
      </c>
      <c r="D24" s="108" t="s">
        <v>22</v>
      </c>
      <c r="E24" s="108">
        <v>300</v>
      </c>
      <c r="F24" s="108">
        <v>815</v>
      </c>
      <c r="G24" s="110">
        <f t="shared" si="0"/>
        <v>244500</v>
      </c>
      <c r="H24" s="108">
        <f t="shared" si="1"/>
        <v>1</v>
      </c>
      <c r="I24" s="110">
        <f t="shared" si="2"/>
        <v>244500</v>
      </c>
      <c r="J24" s="110">
        <f t="shared" si="3"/>
        <v>244500</v>
      </c>
      <c r="K24" s="109"/>
    </row>
    <row r="25" spans="2:11" ht="15.75" customHeight="1" x14ac:dyDescent="0.3">
      <c r="B25" s="106" t="s">
        <v>96</v>
      </c>
      <c r="C25" s="108" t="s">
        <v>25</v>
      </c>
      <c r="D25" s="108" t="s">
        <v>22</v>
      </c>
      <c r="E25" s="108">
        <v>3000</v>
      </c>
      <c r="F25" s="108">
        <v>407</v>
      </c>
      <c r="G25" s="110">
        <f t="shared" si="0"/>
        <v>1221000</v>
      </c>
      <c r="H25" s="108">
        <f t="shared" si="1"/>
        <v>1</v>
      </c>
      <c r="I25" s="110">
        <f t="shared" si="2"/>
        <v>1221000</v>
      </c>
      <c r="J25" s="110">
        <f t="shared" si="3"/>
        <v>1221000</v>
      </c>
      <c r="K25" s="109"/>
    </row>
    <row r="26" spans="2:11" ht="15.75" customHeight="1" x14ac:dyDescent="0.3">
      <c r="B26" s="106" t="s">
        <v>97</v>
      </c>
      <c r="C26" s="108" t="s">
        <v>26</v>
      </c>
      <c r="D26" s="108" t="s">
        <v>22</v>
      </c>
      <c r="E26" s="108">
        <v>3000</v>
      </c>
      <c r="F26" s="108">
        <v>306</v>
      </c>
      <c r="G26" s="110">
        <f t="shared" si="0"/>
        <v>918000</v>
      </c>
      <c r="H26" s="108">
        <f t="shared" si="1"/>
        <v>1</v>
      </c>
      <c r="I26" s="110">
        <f t="shared" si="2"/>
        <v>918000</v>
      </c>
      <c r="J26" s="110">
        <f t="shared" si="3"/>
        <v>918000</v>
      </c>
      <c r="K26" s="109"/>
    </row>
    <row r="27" spans="2:11" ht="15.75" customHeight="1" x14ac:dyDescent="0.3">
      <c r="B27" s="106" t="s">
        <v>145</v>
      </c>
      <c r="C27" s="108" t="s">
        <v>27</v>
      </c>
      <c r="D27" s="108" t="s">
        <v>13</v>
      </c>
      <c r="E27" s="111">
        <v>7577</v>
      </c>
      <c r="F27" s="108">
        <v>349</v>
      </c>
      <c r="G27" s="110">
        <f t="shared" si="0"/>
        <v>2644373</v>
      </c>
      <c r="H27" s="108">
        <f t="shared" si="1"/>
        <v>1</v>
      </c>
      <c r="I27" s="110">
        <f t="shared" si="2"/>
        <v>2644373</v>
      </c>
      <c r="J27" s="110">
        <f t="shared" si="3"/>
        <v>2644373</v>
      </c>
      <c r="K27" s="109"/>
    </row>
    <row r="28" spans="2:11" ht="15.75" customHeight="1" x14ac:dyDescent="0.3">
      <c r="B28" s="386" t="s">
        <v>98</v>
      </c>
      <c r="C28" s="387"/>
      <c r="D28" s="388"/>
      <c r="E28" s="108"/>
      <c r="F28" s="108"/>
      <c r="G28" s="112">
        <f>SUM(G18:G27)</f>
        <v>14900873</v>
      </c>
      <c r="H28" s="112"/>
      <c r="I28" s="112">
        <f t="shared" ref="I28:K28" si="4">SUM(I18:I27)</f>
        <v>11843873</v>
      </c>
      <c r="J28" s="112">
        <f t="shared" si="4"/>
        <v>11843873</v>
      </c>
      <c r="K28" s="113">
        <f t="shared" si="4"/>
        <v>0</v>
      </c>
    </row>
    <row r="29" spans="2:11" ht="15.75" customHeight="1" x14ac:dyDescent="0.3">
      <c r="B29" s="106">
        <v>2</v>
      </c>
      <c r="C29" s="107" t="s">
        <v>99</v>
      </c>
      <c r="D29" s="108"/>
      <c r="E29" s="108"/>
      <c r="F29" s="108"/>
      <c r="G29" s="108"/>
      <c r="H29" s="108"/>
      <c r="I29" s="108"/>
      <c r="J29" s="108"/>
      <c r="K29" s="109"/>
    </row>
    <row r="30" spans="2:11" ht="15.75" customHeight="1" x14ac:dyDescent="0.3">
      <c r="B30" s="106" t="s">
        <v>100</v>
      </c>
      <c r="C30" s="108" t="s">
        <v>51</v>
      </c>
      <c r="D30" s="108" t="s">
        <v>35</v>
      </c>
      <c r="E30" s="108">
        <v>3000</v>
      </c>
      <c r="F30" s="108"/>
      <c r="G30" s="110">
        <f t="shared" ref="G30:G34" si="5">E30*F30</f>
        <v>0</v>
      </c>
      <c r="H30" s="108">
        <f t="shared" ref="H30:H34" si="6">I$15</f>
        <v>1</v>
      </c>
      <c r="I30" s="110">
        <f t="shared" ref="I30:I34" si="7">G30*H30</f>
        <v>0</v>
      </c>
      <c r="J30" s="110">
        <f t="shared" ref="J30:J34" si="8">I30-K30</f>
        <v>0</v>
      </c>
      <c r="K30" s="109"/>
    </row>
    <row r="31" spans="2:11" ht="15.75" customHeight="1" x14ac:dyDescent="0.3">
      <c r="B31" s="106" t="s">
        <v>101</v>
      </c>
      <c r="C31" s="108" t="s">
        <v>36</v>
      </c>
      <c r="D31" s="108" t="s">
        <v>13</v>
      </c>
      <c r="E31" s="114">
        <v>1500</v>
      </c>
      <c r="F31" s="110">
        <v>4000</v>
      </c>
      <c r="G31" s="110">
        <f t="shared" si="5"/>
        <v>6000000</v>
      </c>
      <c r="H31" s="108">
        <f t="shared" si="6"/>
        <v>1</v>
      </c>
      <c r="I31" s="110">
        <f t="shared" si="7"/>
        <v>6000000</v>
      </c>
      <c r="J31" s="110">
        <f t="shared" si="8"/>
        <v>6000000</v>
      </c>
      <c r="K31" s="109"/>
    </row>
    <row r="32" spans="2:11" ht="15.75" customHeight="1" x14ac:dyDescent="0.3">
      <c r="B32" s="106" t="s">
        <v>102</v>
      </c>
      <c r="C32" s="108" t="s">
        <v>45</v>
      </c>
      <c r="D32" s="108" t="s">
        <v>13</v>
      </c>
      <c r="E32" s="115">
        <v>15</v>
      </c>
      <c r="F32" s="110">
        <v>68000</v>
      </c>
      <c r="G32" s="110">
        <f t="shared" si="5"/>
        <v>1020000</v>
      </c>
      <c r="H32" s="108">
        <f t="shared" si="6"/>
        <v>1</v>
      </c>
      <c r="I32" s="110">
        <f t="shared" si="7"/>
        <v>1020000</v>
      </c>
      <c r="J32" s="110">
        <f t="shared" si="8"/>
        <v>1020000</v>
      </c>
      <c r="K32" s="109"/>
    </row>
    <row r="33" spans="2:11" ht="15.75" customHeight="1" x14ac:dyDescent="0.3">
      <c r="B33" s="106" t="s">
        <v>103</v>
      </c>
      <c r="C33" s="108" t="s">
        <v>47</v>
      </c>
      <c r="D33" s="108" t="s">
        <v>13</v>
      </c>
      <c r="E33" s="114">
        <v>60</v>
      </c>
      <c r="F33" s="110">
        <v>12500</v>
      </c>
      <c r="G33" s="110">
        <f t="shared" si="5"/>
        <v>750000</v>
      </c>
      <c r="H33" s="108">
        <f t="shared" si="6"/>
        <v>1</v>
      </c>
      <c r="I33" s="110">
        <f t="shared" si="7"/>
        <v>750000</v>
      </c>
      <c r="J33" s="110">
        <f t="shared" si="8"/>
        <v>750000</v>
      </c>
      <c r="K33" s="109"/>
    </row>
    <row r="34" spans="2:11" ht="15.75" customHeight="1" x14ac:dyDescent="0.3">
      <c r="B34" s="106" t="s">
        <v>104</v>
      </c>
      <c r="C34" s="108" t="s">
        <v>50</v>
      </c>
      <c r="D34" s="108" t="s">
        <v>13</v>
      </c>
      <c r="E34" s="108">
        <v>2</v>
      </c>
      <c r="F34" s="110">
        <v>38000</v>
      </c>
      <c r="G34" s="110">
        <f t="shared" si="5"/>
        <v>76000</v>
      </c>
      <c r="H34" s="108">
        <f t="shared" si="6"/>
        <v>1</v>
      </c>
      <c r="I34" s="110">
        <f t="shared" si="7"/>
        <v>76000</v>
      </c>
      <c r="J34" s="110">
        <f t="shared" si="8"/>
        <v>76000</v>
      </c>
      <c r="K34" s="109"/>
    </row>
    <row r="35" spans="2:11" ht="15.75" customHeight="1" x14ac:dyDescent="0.3">
      <c r="B35" s="386" t="s">
        <v>107</v>
      </c>
      <c r="C35" s="387"/>
      <c r="D35" s="388"/>
      <c r="E35" s="108"/>
      <c r="F35" s="108"/>
      <c r="G35" s="112">
        <f>SUM(G30:G34)</f>
        <v>7846000</v>
      </c>
      <c r="H35" s="112"/>
      <c r="I35" s="112">
        <f t="shared" ref="I35:K35" si="9">SUM(I30:I34)</f>
        <v>7846000</v>
      </c>
      <c r="J35" s="112">
        <f t="shared" si="9"/>
        <v>7846000</v>
      </c>
      <c r="K35" s="113">
        <f t="shared" si="9"/>
        <v>0</v>
      </c>
    </row>
    <row r="36" spans="2:11" ht="15.75" customHeight="1" x14ac:dyDescent="0.3">
      <c r="B36" s="106">
        <v>3</v>
      </c>
      <c r="C36" s="107" t="s">
        <v>108</v>
      </c>
      <c r="D36" s="108"/>
      <c r="E36" s="108"/>
      <c r="F36" s="108"/>
      <c r="G36" s="108"/>
      <c r="H36" s="108"/>
      <c r="I36" s="108"/>
      <c r="J36" s="108"/>
      <c r="K36" s="109"/>
    </row>
    <row r="37" spans="2:11" ht="15.75" customHeight="1" x14ac:dyDescent="0.3">
      <c r="B37" s="106" t="s">
        <v>126</v>
      </c>
      <c r="C37" s="108" t="s">
        <v>0</v>
      </c>
      <c r="D37" s="116">
        <v>0.05</v>
      </c>
      <c r="E37" s="108">
        <v>1</v>
      </c>
      <c r="F37" s="110">
        <v>745044</v>
      </c>
      <c r="G37" s="110">
        <f t="shared" ref="G37:G38" si="10">E37*F37</f>
        <v>745044</v>
      </c>
      <c r="H37" s="108">
        <f t="shared" ref="H37:H38" si="11">I$15</f>
        <v>1</v>
      </c>
      <c r="I37" s="110">
        <f t="shared" ref="I37:I38" si="12">G37*H37</f>
        <v>745044</v>
      </c>
      <c r="J37" s="110">
        <f t="shared" ref="J37:J38" si="13">I37-K37</f>
        <v>745044</v>
      </c>
      <c r="K37" s="109"/>
    </row>
    <row r="38" spans="2:11" ht="15.75" customHeight="1" x14ac:dyDescent="0.3">
      <c r="B38" s="106" t="s">
        <v>109</v>
      </c>
      <c r="C38" s="108" t="s">
        <v>1</v>
      </c>
      <c r="D38" s="116">
        <v>0.2</v>
      </c>
      <c r="E38" s="108">
        <v>1</v>
      </c>
      <c r="F38" s="110">
        <v>1569200</v>
      </c>
      <c r="G38" s="110">
        <f t="shared" si="10"/>
        <v>1569200</v>
      </c>
      <c r="H38" s="108">
        <f t="shared" si="11"/>
        <v>1</v>
      </c>
      <c r="I38" s="110">
        <f t="shared" si="12"/>
        <v>1569200</v>
      </c>
      <c r="J38" s="110">
        <f t="shared" si="13"/>
        <v>1569200</v>
      </c>
      <c r="K38" s="109"/>
    </row>
    <row r="39" spans="2:11" ht="15.75" customHeight="1" x14ac:dyDescent="0.3">
      <c r="B39" s="386" t="s">
        <v>110</v>
      </c>
      <c r="C39" s="387"/>
      <c r="D39" s="388"/>
      <c r="E39" s="108"/>
      <c r="F39" s="108"/>
      <c r="G39" s="112">
        <f>SUM(G37:G38)</f>
        <v>2314244</v>
      </c>
      <c r="H39" s="112"/>
      <c r="I39" s="112">
        <f t="shared" ref="I39:K39" si="14">SUM(I37:I38)</f>
        <v>2314244</v>
      </c>
      <c r="J39" s="112">
        <f t="shared" si="14"/>
        <v>2314244</v>
      </c>
      <c r="K39" s="113">
        <f t="shared" si="14"/>
        <v>0</v>
      </c>
    </row>
    <row r="40" spans="2:11" ht="15.75" customHeight="1" x14ac:dyDescent="0.3">
      <c r="B40" s="386" t="s">
        <v>111</v>
      </c>
      <c r="C40" s="387"/>
      <c r="D40" s="388"/>
      <c r="E40" s="108"/>
      <c r="F40" s="108"/>
      <c r="G40" s="112">
        <f>G39+G35+G28</f>
        <v>25061117</v>
      </c>
      <c r="H40" s="112"/>
      <c r="I40" s="112">
        <f t="shared" ref="I40:K40" si="15">I39+I35+I28</f>
        <v>22004117</v>
      </c>
      <c r="J40" s="112">
        <f t="shared" si="15"/>
        <v>22004117</v>
      </c>
      <c r="K40" s="113">
        <f t="shared" si="15"/>
        <v>0</v>
      </c>
    </row>
    <row r="41" spans="2:11" ht="15.75" customHeight="1" x14ac:dyDescent="0.3">
      <c r="B41" s="106">
        <v>4</v>
      </c>
      <c r="C41" s="108" t="s">
        <v>112</v>
      </c>
      <c r="D41" s="116">
        <v>0.15</v>
      </c>
      <c r="E41" s="108">
        <v>1</v>
      </c>
      <c r="F41" s="110">
        <v>3759168</v>
      </c>
      <c r="G41" s="110">
        <f>E41*F41</f>
        <v>3759168</v>
      </c>
      <c r="H41" s="108">
        <f>I$15</f>
        <v>1</v>
      </c>
      <c r="I41" s="110">
        <f>G41*H41</f>
        <v>3759168</v>
      </c>
      <c r="J41" s="110">
        <f>I41-K41</f>
        <v>3759168</v>
      </c>
      <c r="K41" s="109"/>
    </row>
    <row r="42" spans="2:11" ht="15.75" customHeight="1" thickBot="1" x14ac:dyDescent="0.35">
      <c r="B42" s="389" t="s">
        <v>85</v>
      </c>
      <c r="C42" s="390"/>
      <c r="D42" s="391"/>
      <c r="E42" s="117"/>
      <c r="F42" s="117"/>
      <c r="G42" s="118">
        <f>G40+G41</f>
        <v>28820285</v>
      </c>
      <c r="H42" s="118"/>
      <c r="I42" s="118">
        <f t="shared" ref="I42:K42" si="16">I40+I41</f>
        <v>25763285</v>
      </c>
      <c r="J42" s="118">
        <f t="shared" si="16"/>
        <v>25763285</v>
      </c>
      <c r="K42" s="119">
        <f t="shared" si="16"/>
        <v>0</v>
      </c>
    </row>
    <row r="43" spans="2:11" ht="15.75" customHeight="1" x14ac:dyDescent="0.3"/>
    <row r="44" spans="2:11" ht="15.75" customHeight="1" x14ac:dyDescent="0.3">
      <c r="G44" s="64"/>
    </row>
    <row r="45" spans="2:11" ht="15.75" customHeight="1" x14ac:dyDescent="0.3"/>
    <row r="46" spans="2:11" ht="15.75" customHeight="1" x14ac:dyDescent="0.3">
      <c r="G46" s="66"/>
    </row>
    <row r="47" spans="2:11" ht="15.75" customHeight="1" x14ac:dyDescent="0.3"/>
    <row r="48" spans="2:11" ht="15.75" customHeight="1" x14ac:dyDescent="0.3"/>
    <row r="49" ht="15.75" customHeight="1" x14ac:dyDescent="0.3"/>
  </sheetData>
  <mergeCells count="27">
    <mergeCell ref="B2:K2"/>
    <mergeCell ref="B3:K3"/>
    <mergeCell ref="B4:K4"/>
    <mergeCell ref="B5:K5"/>
    <mergeCell ref="B6:C6"/>
    <mergeCell ref="F6:K6"/>
    <mergeCell ref="B7:C7"/>
    <mergeCell ref="F7:K7"/>
    <mergeCell ref="B8:C8"/>
    <mergeCell ref="F8:K10"/>
    <mergeCell ref="B9:C9"/>
    <mergeCell ref="B10:C10"/>
    <mergeCell ref="B11:C11"/>
    <mergeCell ref="F11:K11"/>
    <mergeCell ref="B12:C12"/>
    <mergeCell ref="F12:K12"/>
    <mergeCell ref="B13:C13"/>
    <mergeCell ref="F13:K13"/>
    <mergeCell ref="B39:D39"/>
    <mergeCell ref="B40:D40"/>
    <mergeCell ref="B42:D42"/>
    <mergeCell ref="B14:C14"/>
    <mergeCell ref="F14:K14"/>
    <mergeCell ref="B15:H15"/>
    <mergeCell ref="I15:K15"/>
    <mergeCell ref="B28:D28"/>
    <mergeCell ref="B35:D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51"/>
  <sheetViews>
    <sheetView topLeftCell="A3" workbookViewId="0">
      <selection activeCell="I19" sqref="I19"/>
    </sheetView>
  </sheetViews>
  <sheetFormatPr baseColWidth="10" defaultColWidth="14.44140625" defaultRowHeight="14.4" x14ac:dyDescent="0.3"/>
  <cols>
    <col min="1" max="1" width="10.6640625" customWidth="1"/>
    <col min="2" max="2" width="7" customWidth="1"/>
    <col min="3" max="3" width="32.109375" customWidth="1"/>
    <col min="4" max="4" width="8.44140625" customWidth="1"/>
    <col min="5" max="5" width="8.5546875" customWidth="1"/>
    <col min="6" max="7" width="10.44140625" customWidth="1"/>
    <col min="8" max="8" width="9.88671875" customWidth="1"/>
    <col min="9" max="9" width="10.6640625" customWidth="1"/>
    <col min="10" max="10" width="16.77734375" customWidth="1"/>
    <col min="11" max="26" width="10.6640625" customWidth="1"/>
  </cols>
  <sheetData>
    <row r="1" spans="2:11" ht="15" thickBot="1" x14ac:dyDescent="0.35"/>
    <row r="2" spans="2:11" x14ac:dyDescent="0.3">
      <c r="B2" s="408" t="s">
        <v>55</v>
      </c>
      <c r="C2" s="409"/>
      <c r="D2" s="409"/>
      <c r="E2" s="409"/>
      <c r="F2" s="409"/>
      <c r="G2" s="409"/>
      <c r="H2" s="409"/>
      <c r="I2" s="409"/>
      <c r="J2" s="409"/>
      <c r="K2" s="410"/>
    </row>
    <row r="3" spans="2:11" x14ac:dyDescent="0.3">
      <c r="B3" s="411" t="s">
        <v>296</v>
      </c>
      <c r="C3" s="403"/>
      <c r="D3" s="403"/>
      <c r="E3" s="403"/>
      <c r="F3" s="403"/>
      <c r="G3" s="403"/>
      <c r="H3" s="403"/>
      <c r="I3" s="403"/>
      <c r="J3" s="403"/>
      <c r="K3" s="404"/>
    </row>
    <row r="4" spans="2:11" x14ac:dyDescent="0.3">
      <c r="B4" s="411" t="s">
        <v>180</v>
      </c>
      <c r="C4" s="403"/>
      <c r="D4" s="403"/>
      <c r="E4" s="403"/>
      <c r="F4" s="403"/>
      <c r="G4" s="403"/>
      <c r="H4" s="403"/>
      <c r="I4" s="403"/>
      <c r="J4" s="403"/>
      <c r="K4" s="404"/>
    </row>
    <row r="5" spans="2:11" x14ac:dyDescent="0.3">
      <c r="B5" s="411" t="s">
        <v>57</v>
      </c>
      <c r="C5" s="403"/>
      <c r="D5" s="403"/>
      <c r="E5" s="403"/>
      <c r="F5" s="403"/>
      <c r="G5" s="403"/>
      <c r="H5" s="403"/>
      <c r="I5" s="403"/>
      <c r="J5" s="403"/>
      <c r="K5" s="404"/>
    </row>
    <row r="6" spans="2:11" x14ac:dyDescent="0.3">
      <c r="B6" s="412" t="s">
        <v>58</v>
      </c>
      <c r="C6" s="388"/>
      <c r="D6" s="97" t="s">
        <v>35</v>
      </c>
      <c r="E6" s="97" t="s">
        <v>59</v>
      </c>
      <c r="F6" s="413" t="s">
        <v>60</v>
      </c>
      <c r="G6" s="387"/>
      <c r="H6" s="387"/>
      <c r="I6" s="387"/>
      <c r="J6" s="387"/>
      <c r="K6" s="394"/>
    </row>
    <row r="7" spans="2:11" ht="21" customHeight="1" x14ac:dyDescent="0.3">
      <c r="B7" s="398" t="s">
        <v>61</v>
      </c>
      <c r="C7" s="388"/>
      <c r="D7" s="98" t="s">
        <v>128</v>
      </c>
      <c r="E7" s="98">
        <v>1</v>
      </c>
      <c r="F7" s="393"/>
      <c r="G7" s="387"/>
      <c r="H7" s="387"/>
      <c r="I7" s="387"/>
      <c r="J7" s="387"/>
      <c r="K7" s="394"/>
    </row>
    <row r="8" spans="2:11" ht="15" customHeight="1" x14ac:dyDescent="0.3">
      <c r="B8" s="483" t="s">
        <v>130</v>
      </c>
      <c r="C8" s="388"/>
      <c r="D8" s="98" t="s">
        <v>51</v>
      </c>
      <c r="E8" s="99">
        <v>75</v>
      </c>
      <c r="F8" s="399" t="s">
        <v>181</v>
      </c>
      <c r="G8" s="400"/>
      <c r="H8" s="400"/>
      <c r="I8" s="400"/>
      <c r="J8" s="400"/>
      <c r="K8" s="401"/>
    </row>
    <row r="9" spans="2:11" x14ac:dyDescent="0.3">
      <c r="B9" s="483" t="s">
        <v>182</v>
      </c>
      <c r="C9" s="388"/>
      <c r="D9" s="98" t="s">
        <v>51</v>
      </c>
      <c r="E9" s="98">
        <v>50</v>
      </c>
      <c r="F9" s="402"/>
      <c r="G9" s="403"/>
      <c r="H9" s="403"/>
      <c r="I9" s="403"/>
      <c r="J9" s="403"/>
      <c r="K9" s="404"/>
    </row>
    <row r="10" spans="2:11" x14ac:dyDescent="0.3">
      <c r="B10" s="484" t="s">
        <v>183</v>
      </c>
      <c r="C10" s="388"/>
      <c r="D10" s="127" t="s">
        <v>51</v>
      </c>
      <c r="E10" s="127">
        <v>25</v>
      </c>
      <c r="F10" s="402"/>
      <c r="G10" s="403"/>
      <c r="H10" s="403"/>
      <c r="I10" s="403"/>
      <c r="J10" s="403"/>
      <c r="K10" s="404"/>
    </row>
    <row r="11" spans="2:11" x14ac:dyDescent="0.3">
      <c r="B11" s="483" t="s">
        <v>116</v>
      </c>
      <c r="C11" s="388"/>
      <c r="D11" s="98" t="s">
        <v>117</v>
      </c>
      <c r="E11" s="100">
        <v>0.1</v>
      </c>
      <c r="F11" s="405"/>
      <c r="G11" s="406"/>
      <c r="H11" s="406"/>
      <c r="I11" s="406"/>
      <c r="J11" s="406"/>
      <c r="K11" s="407"/>
    </row>
    <row r="12" spans="2:11" ht="15" customHeight="1" x14ac:dyDescent="0.3">
      <c r="B12" s="392" t="s">
        <v>184</v>
      </c>
      <c r="C12" s="388"/>
      <c r="D12" s="98" t="s">
        <v>13</v>
      </c>
      <c r="E12" s="101">
        <v>37.5</v>
      </c>
      <c r="F12" s="393" t="s">
        <v>119</v>
      </c>
      <c r="G12" s="387"/>
      <c r="H12" s="387"/>
      <c r="I12" s="387"/>
      <c r="J12" s="387"/>
      <c r="K12" s="394"/>
    </row>
    <row r="13" spans="2:11" ht="15" customHeight="1" x14ac:dyDescent="0.3">
      <c r="B13" s="392" t="s">
        <v>185</v>
      </c>
      <c r="C13" s="388"/>
      <c r="D13" s="98" t="s">
        <v>13</v>
      </c>
      <c r="E13" s="101">
        <v>25</v>
      </c>
      <c r="F13" s="393" t="s">
        <v>186</v>
      </c>
      <c r="G13" s="387"/>
      <c r="H13" s="387"/>
      <c r="I13" s="387"/>
      <c r="J13" s="387"/>
      <c r="K13" s="394"/>
    </row>
    <row r="14" spans="2:11" ht="15" customHeight="1" x14ac:dyDescent="0.3">
      <c r="B14" s="398" t="s">
        <v>148</v>
      </c>
      <c r="C14" s="388"/>
      <c r="D14" s="98" t="s">
        <v>13</v>
      </c>
      <c r="E14" s="102">
        <v>3.8</v>
      </c>
      <c r="F14" s="393" t="s">
        <v>187</v>
      </c>
      <c r="G14" s="387"/>
      <c r="H14" s="387"/>
      <c r="I14" s="387"/>
      <c r="J14" s="387"/>
      <c r="K14" s="394"/>
    </row>
    <row r="15" spans="2:11" ht="15" customHeight="1" x14ac:dyDescent="0.3">
      <c r="B15" s="392" t="s">
        <v>134</v>
      </c>
      <c r="C15" s="388"/>
      <c r="D15" s="98" t="s">
        <v>13</v>
      </c>
      <c r="E15" s="101">
        <v>1.5</v>
      </c>
      <c r="F15" s="393" t="s">
        <v>121</v>
      </c>
      <c r="G15" s="387"/>
      <c r="H15" s="387"/>
      <c r="I15" s="387"/>
      <c r="J15" s="387"/>
      <c r="K15" s="394"/>
    </row>
    <row r="16" spans="2:11" ht="15" customHeight="1" x14ac:dyDescent="0.3">
      <c r="B16" s="392" t="s">
        <v>135</v>
      </c>
      <c r="C16" s="388"/>
      <c r="D16" s="98" t="s">
        <v>13</v>
      </c>
      <c r="E16" s="98">
        <v>1</v>
      </c>
      <c r="F16" s="393" t="s">
        <v>123</v>
      </c>
      <c r="G16" s="387"/>
      <c r="H16" s="387"/>
      <c r="I16" s="387"/>
      <c r="J16" s="387"/>
      <c r="K16" s="394"/>
    </row>
    <row r="17" spans="2:11" ht="15" customHeight="1" x14ac:dyDescent="0.3">
      <c r="B17" s="392" t="s">
        <v>136</v>
      </c>
      <c r="C17" s="388"/>
      <c r="D17" s="98" t="s">
        <v>13</v>
      </c>
      <c r="E17" s="102">
        <v>0.375</v>
      </c>
      <c r="F17" s="393" t="s">
        <v>125</v>
      </c>
      <c r="G17" s="387"/>
      <c r="H17" s="387"/>
      <c r="I17" s="387"/>
      <c r="J17" s="387"/>
      <c r="K17" s="394"/>
    </row>
    <row r="18" spans="2:11" ht="15" customHeight="1" x14ac:dyDescent="0.3">
      <c r="B18" s="386" t="s">
        <v>80</v>
      </c>
      <c r="C18" s="387"/>
      <c r="D18" s="387"/>
      <c r="E18" s="387"/>
      <c r="F18" s="387"/>
      <c r="G18" s="387"/>
      <c r="H18" s="388"/>
      <c r="I18" s="395">
        <v>5</v>
      </c>
      <c r="J18" s="396"/>
      <c r="K18" s="397"/>
    </row>
    <row r="19" spans="2:11" ht="30.6" x14ac:dyDescent="0.3">
      <c r="B19" s="103" t="s">
        <v>81</v>
      </c>
      <c r="C19" s="104" t="s">
        <v>58</v>
      </c>
      <c r="D19" s="104" t="s">
        <v>35</v>
      </c>
      <c r="E19" s="104" t="s">
        <v>59</v>
      </c>
      <c r="F19" s="104" t="s">
        <v>82</v>
      </c>
      <c r="G19" s="104" t="s">
        <v>83</v>
      </c>
      <c r="H19" s="104" t="s">
        <v>84</v>
      </c>
      <c r="I19" s="104" t="s">
        <v>85</v>
      </c>
      <c r="J19" s="104" t="s">
        <v>86</v>
      </c>
      <c r="K19" s="105" t="s">
        <v>87</v>
      </c>
    </row>
    <row r="20" spans="2:11" x14ac:dyDescent="0.3">
      <c r="B20" s="106">
        <v>1</v>
      </c>
      <c r="C20" s="107" t="s">
        <v>88</v>
      </c>
      <c r="D20" s="108"/>
      <c r="E20" s="108"/>
      <c r="F20" s="108"/>
      <c r="G20" s="108"/>
      <c r="H20" s="108"/>
      <c r="I20" s="108"/>
      <c r="J20" s="108"/>
      <c r="K20" s="109"/>
    </row>
    <row r="21" spans="2:11" ht="15.75" customHeight="1" x14ac:dyDescent="0.3">
      <c r="B21" s="106" t="s">
        <v>89</v>
      </c>
      <c r="C21" s="108" t="s">
        <v>18</v>
      </c>
      <c r="D21" s="108" t="s">
        <v>5</v>
      </c>
      <c r="E21" s="108">
        <v>75</v>
      </c>
      <c r="F21" s="108">
        <v>1222</v>
      </c>
      <c r="G21" s="110">
        <f t="shared" ref="G21:G30" si="0">E21*F21</f>
        <v>91650</v>
      </c>
      <c r="H21" s="108">
        <f t="shared" ref="H21:H30" si="1">I$18</f>
        <v>5</v>
      </c>
      <c r="I21" s="110">
        <f t="shared" ref="I21:I30" si="2">G21*H21</f>
        <v>458250</v>
      </c>
      <c r="J21" s="110">
        <f t="shared" ref="J21:J30" si="3">I21-K21</f>
        <v>458250</v>
      </c>
      <c r="K21" s="109"/>
    </row>
    <row r="22" spans="2:11" ht="15.75" customHeight="1" x14ac:dyDescent="0.3">
      <c r="B22" s="106" t="s">
        <v>90</v>
      </c>
      <c r="C22" s="108" t="s">
        <v>19</v>
      </c>
      <c r="D22" s="108" t="s">
        <v>5</v>
      </c>
      <c r="E22" s="108">
        <v>75</v>
      </c>
      <c r="F22" s="108">
        <v>611</v>
      </c>
      <c r="G22" s="110">
        <f t="shared" si="0"/>
        <v>45825</v>
      </c>
      <c r="H22" s="108">
        <f t="shared" si="1"/>
        <v>5</v>
      </c>
      <c r="I22" s="110">
        <f t="shared" si="2"/>
        <v>229125</v>
      </c>
      <c r="J22" s="110">
        <f t="shared" si="3"/>
        <v>229125</v>
      </c>
      <c r="K22" s="109"/>
    </row>
    <row r="23" spans="2:11" ht="15.75" customHeight="1" x14ac:dyDescent="0.3">
      <c r="B23" s="106" t="s">
        <v>91</v>
      </c>
      <c r="C23" s="108" t="s">
        <v>20</v>
      </c>
      <c r="D23" s="108" t="s">
        <v>7</v>
      </c>
      <c r="E23" s="108">
        <v>75</v>
      </c>
      <c r="F23" s="108">
        <v>1222</v>
      </c>
      <c r="G23" s="110">
        <f t="shared" si="0"/>
        <v>91650</v>
      </c>
      <c r="H23" s="108">
        <f t="shared" si="1"/>
        <v>5</v>
      </c>
      <c r="I23" s="110">
        <f t="shared" si="2"/>
        <v>458250</v>
      </c>
      <c r="J23" s="110">
        <f t="shared" si="3"/>
        <v>458250</v>
      </c>
      <c r="K23" s="109"/>
    </row>
    <row r="24" spans="2:11" ht="15.75" customHeight="1" x14ac:dyDescent="0.3">
      <c r="B24" s="106" t="s">
        <v>92</v>
      </c>
      <c r="C24" s="108" t="s">
        <v>21</v>
      </c>
      <c r="D24" s="108" t="s">
        <v>22</v>
      </c>
      <c r="E24" s="108">
        <v>75</v>
      </c>
      <c r="F24" s="108">
        <v>1019</v>
      </c>
      <c r="G24" s="110">
        <f t="shared" si="0"/>
        <v>76425</v>
      </c>
      <c r="H24" s="108">
        <f t="shared" si="1"/>
        <v>5</v>
      </c>
      <c r="I24" s="110">
        <f t="shared" si="2"/>
        <v>382125</v>
      </c>
      <c r="J24" s="110">
        <f t="shared" si="3"/>
        <v>382125</v>
      </c>
      <c r="K24" s="109"/>
    </row>
    <row r="25" spans="2:11" ht="15.75" customHeight="1" x14ac:dyDescent="0.3">
      <c r="B25" s="106" t="s">
        <v>93</v>
      </c>
      <c r="C25" s="108" t="s">
        <v>23</v>
      </c>
      <c r="D25" s="108" t="s">
        <v>22</v>
      </c>
      <c r="E25" s="108">
        <v>75</v>
      </c>
      <c r="F25" s="108">
        <v>940</v>
      </c>
      <c r="G25" s="110">
        <f t="shared" si="0"/>
        <v>70500</v>
      </c>
      <c r="H25" s="108">
        <f t="shared" si="1"/>
        <v>5</v>
      </c>
      <c r="I25" s="110">
        <f t="shared" si="2"/>
        <v>352500</v>
      </c>
      <c r="J25" s="110">
        <f t="shared" si="3"/>
        <v>352500</v>
      </c>
      <c r="K25" s="109"/>
    </row>
    <row r="26" spans="2:11" ht="15.75" customHeight="1" x14ac:dyDescent="0.3">
      <c r="B26" s="106" t="s">
        <v>94</v>
      </c>
      <c r="C26" s="62" t="s">
        <v>28</v>
      </c>
      <c r="D26" s="11" t="s">
        <v>22</v>
      </c>
      <c r="E26" s="108">
        <v>8</v>
      </c>
      <c r="F26" s="108">
        <v>1358</v>
      </c>
      <c r="G26" s="110">
        <f t="shared" si="0"/>
        <v>10864</v>
      </c>
      <c r="H26" s="108">
        <f t="shared" si="1"/>
        <v>5</v>
      </c>
      <c r="I26" s="110"/>
      <c r="J26" s="110"/>
      <c r="K26" s="109"/>
    </row>
    <row r="27" spans="2:11" ht="15.75" customHeight="1" x14ac:dyDescent="0.3">
      <c r="B27" s="106" t="s">
        <v>95</v>
      </c>
      <c r="C27" s="108" t="s">
        <v>24</v>
      </c>
      <c r="D27" s="108" t="s">
        <v>22</v>
      </c>
      <c r="E27" s="108">
        <v>8</v>
      </c>
      <c r="F27" s="108">
        <v>1019</v>
      </c>
      <c r="G27" s="110">
        <f t="shared" si="0"/>
        <v>8152</v>
      </c>
      <c r="H27" s="108">
        <f t="shared" si="1"/>
        <v>5</v>
      </c>
      <c r="I27" s="110">
        <f t="shared" si="2"/>
        <v>40760</v>
      </c>
      <c r="J27" s="110">
        <f t="shared" si="3"/>
        <v>40760</v>
      </c>
      <c r="K27" s="109"/>
    </row>
    <row r="28" spans="2:11" ht="15.75" customHeight="1" x14ac:dyDescent="0.3">
      <c r="B28" s="106" t="s">
        <v>96</v>
      </c>
      <c r="C28" s="108" t="s">
        <v>25</v>
      </c>
      <c r="D28" s="108" t="s">
        <v>22</v>
      </c>
      <c r="E28" s="108">
        <v>75</v>
      </c>
      <c r="F28" s="108">
        <v>489</v>
      </c>
      <c r="G28" s="110">
        <f t="shared" si="0"/>
        <v>36675</v>
      </c>
      <c r="H28" s="108">
        <f t="shared" si="1"/>
        <v>5</v>
      </c>
      <c r="I28" s="110">
        <f t="shared" si="2"/>
        <v>183375</v>
      </c>
      <c r="J28" s="110">
        <f t="shared" si="3"/>
        <v>183375</v>
      </c>
      <c r="K28" s="109"/>
    </row>
    <row r="29" spans="2:11" ht="15.75" customHeight="1" x14ac:dyDescent="0.3">
      <c r="B29" s="106" t="s">
        <v>97</v>
      </c>
      <c r="C29" s="108" t="s">
        <v>26</v>
      </c>
      <c r="D29" s="108" t="s">
        <v>22</v>
      </c>
      <c r="E29" s="108">
        <v>75</v>
      </c>
      <c r="F29" s="108">
        <v>306</v>
      </c>
      <c r="G29" s="110">
        <f t="shared" si="0"/>
        <v>22950</v>
      </c>
      <c r="H29" s="108">
        <f t="shared" si="1"/>
        <v>5</v>
      </c>
      <c r="I29" s="110">
        <f t="shared" si="2"/>
        <v>114750</v>
      </c>
      <c r="J29" s="110">
        <f t="shared" si="3"/>
        <v>114750</v>
      </c>
      <c r="K29" s="109"/>
    </row>
    <row r="30" spans="2:11" ht="15.75" customHeight="1" x14ac:dyDescent="0.3">
      <c r="B30" s="106" t="s">
        <v>145</v>
      </c>
      <c r="C30" s="108" t="s">
        <v>27</v>
      </c>
      <c r="D30" s="108" t="s">
        <v>13</v>
      </c>
      <c r="E30" s="111">
        <v>294</v>
      </c>
      <c r="F30" s="108">
        <v>421</v>
      </c>
      <c r="G30" s="110">
        <f t="shared" si="0"/>
        <v>123774</v>
      </c>
      <c r="H30" s="108">
        <f t="shared" si="1"/>
        <v>5</v>
      </c>
      <c r="I30" s="110">
        <f t="shared" si="2"/>
        <v>618870</v>
      </c>
      <c r="J30" s="110">
        <f t="shared" si="3"/>
        <v>618870</v>
      </c>
      <c r="K30" s="109"/>
    </row>
    <row r="31" spans="2:11" ht="15.75" customHeight="1" x14ac:dyDescent="0.3">
      <c r="B31" s="386" t="s">
        <v>98</v>
      </c>
      <c r="C31" s="387"/>
      <c r="D31" s="388"/>
      <c r="E31" s="108"/>
      <c r="F31" s="108"/>
      <c r="G31" s="112">
        <f>SUM(G21:G30)</f>
        <v>578465</v>
      </c>
      <c r="H31" s="112"/>
      <c r="I31" s="112">
        <f t="shared" ref="I31:K31" si="4">SUM(I21:I30)</f>
        <v>2838005</v>
      </c>
      <c r="J31" s="112">
        <f t="shared" si="4"/>
        <v>2838005</v>
      </c>
      <c r="K31" s="113">
        <f t="shared" si="4"/>
        <v>0</v>
      </c>
    </row>
    <row r="32" spans="2:11" ht="15.75" customHeight="1" x14ac:dyDescent="0.3">
      <c r="B32" s="106">
        <v>2</v>
      </c>
      <c r="C32" s="107" t="s">
        <v>99</v>
      </c>
      <c r="D32" s="108"/>
      <c r="E32" s="108"/>
      <c r="F32" s="108"/>
      <c r="G32" s="108"/>
      <c r="H32" s="108"/>
      <c r="I32" s="108"/>
      <c r="J32" s="108"/>
      <c r="K32" s="109"/>
    </row>
    <row r="33" spans="2:14" ht="15.75" customHeight="1" x14ac:dyDescent="0.3">
      <c r="B33" s="106" t="s">
        <v>100</v>
      </c>
      <c r="C33" s="108" t="s">
        <v>188</v>
      </c>
      <c r="D33" s="108" t="s">
        <v>35</v>
      </c>
      <c r="E33" s="108">
        <v>55</v>
      </c>
      <c r="F33" s="108"/>
      <c r="G33" s="110">
        <f t="shared" ref="G33:G39" si="5">E33*F33</f>
        <v>0</v>
      </c>
      <c r="H33" s="108">
        <f t="shared" ref="H33:H39" si="6">I$18</f>
        <v>5</v>
      </c>
      <c r="I33" s="110">
        <f t="shared" ref="I33:I39" si="7">G33*H33</f>
        <v>0</v>
      </c>
      <c r="J33" s="110">
        <f t="shared" ref="J33:J39" si="8">I33-K33</f>
        <v>0</v>
      </c>
      <c r="K33" s="109"/>
    </row>
    <row r="34" spans="2:14" ht="15.75" customHeight="1" x14ac:dyDescent="0.3">
      <c r="B34" s="106" t="s">
        <v>101</v>
      </c>
      <c r="C34" s="122" t="s">
        <v>52</v>
      </c>
      <c r="D34" s="123" t="s">
        <v>22</v>
      </c>
      <c r="E34" s="108">
        <v>28</v>
      </c>
      <c r="F34" s="110">
        <v>20000</v>
      </c>
      <c r="G34" s="110">
        <f t="shared" si="5"/>
        <v>560000</v>
      </c>
      <c r="H34" s="108">
        <f t="shared" si="6"/>
        <v>5</v>
      </c>
      <c r="I34" s="110">
        <f t="shared" si="7"/>
        <v>2800000</v>
      </c>
      <c r="J34" s="110">
        <f t="shared" si="8"/>
        <v>2800000</v>
      </c>
      <c r="K34" s="109"/>
    </row>
    <row r="35" spans="2:14" ht="15.75" customHeight="1" x14ac:dyDescent="0.3">
      <c r="B35" s="106" t="s">
        <v>102</v>
      </c>
      <c r="C35" s="122" t="s">
        <v>40</v>
      </c>
      <c r="D35" s="123" t="s">
        <v>13</v>
      </c>
      <c r="E35" s="115">
        <v>3.8</v>
      </c>
      <c r="F35" s="108">
        <v>1500</v>
      </c>
      <c r="G35" s="110">
        <f t="shared" si="5"/>
        <v>5700</v>
      </c>
      <c r="H35" s="108">
        <f t="shared" si="6"/>
        <v>5</v>
      </c>
      <c r="I35" s="110">
        <f t="shared" si="7"/>
        <v>28500</v>
      </c>
      <c r="J35" s="110">
        <f t="shared" si="8"/>
        <v>28500</v>
      </c>
      <c r="K35" s="109"/>
    </row>
    <row r="36" spans="2:14" ht="15.75" customHeight="1" x14ac:dyDescent="0.3">
      <c r="B36" s="106" t="s">
        <v>103</v>
      </c>
      <c r="C36" s="108" t="s">
        <v>36</v>
      </c>
      <c r="D36" s="108" t="s">
        <v>13</v>
      </c>
      <c r="E36" s="114">
        <v>37.5</v>
      </c>
      <c r="F36" s="110">
        <v>4000</v>
      </c>
      <c r="G36" s="110">
        <f t="shared" si="5"/>
        <v>150000</v>
      </c>
      <c r="H36" s="108">
        <f t="shared" si="6"/>
        <v>5</v>
      </c>
      <c r="I36" s="110">
        <f t="shared" si="7"/>
        <v>750000</v>
      </c>
      <c r="J36" s="110">
        <f t="shared" si="8"/>
        <v>750000</v>
      </c>
      <c r="K36" s="109"/>
    </row>
    <row r="37" spans="2:14" ht="15.75" customHeight="1" x14ac:dyDescent="0.3">
      <c r="B37" s="106" t="s">
        <v>104</v>
      </c>
      <c r="C37" s="108" t="s">
        <v>45</v>
      </c>
      <c r="D37" s="108" t="s">
        <v>13</v>
      </c>
      <c r="E37" s="115">
        <v>0.375</v>
      </c>
      <c r="F37" s="110">
        <v>68000</v>
      </c>
      <c r="G37" s="110">
        <f t="shared" si="5"/>
        <v>25500</v>
      </c>
      <c r="H37" s="108">
        <f t="shared" si="6"/>
        <v>5</v>
      </c>
      <c r="I37" s="110">
        <f t="shared" si="7"/>
        <v>127500</v>
      </c>
      <c r="J37" s="110">
        <f t="shared" si="8"/>
        <v>127500</v>
      </c>
      <c r="K37" s="109"/>
      <c r="N37" t="s">
        <v>189</v>
      </c>
    </row>
    <row r="38" spans="2:14" ht="15.75" customHeight="1" x14ac:dyDescent="0.3">
      <c r="B38" s="106" t="s">
        <v>105</v>
      </c>
      <c r="C38" s="108" t="s">
        <v>47</v>
      </c>
      <c r="D38" s="108" t="s">
        <v>13</v>
      </c>
      <c r="E38" s="114">
        <v>1.5</v>
      </c>
      <c r="F38" s="110">
        <v>12500</v>
      </c>
      <c r="G38" s="110">
        <f t="shared" si="5"/>
        <v>18750</v>
      </c>
      <c r="H38" s="108">
        <f t="shared" si="6"/>
        <v>5</v>
      </c>
      <c r="I38" s="110">
        <f t="shared" si="7"/>
        <v>93750</v>
      </c>
      <c r="J38" s="110">
        <f t="shared" si="8"/>
        <v>93750</v>
      </c>
      <c r="K38" s="109"/>
    </row>
    <row r="39" spans="2:14" ht="15.75" customHeight="1" x14ac:dyDescent="0.3">
      <c r="B39" s="106" t="s">
        <v>106</v>
      </c>
      <c r="C39" s="108" t="s">
        <v>50</v>
      </c>
      <c r="D39" s="108" t="s">
        <v>13</v>
      </c>
      <c r="E39" s="108">
        <v>1</v>
      </c>
      <c r="F39" s="110">
        <v>38000</v>
      </c>
      <c r="G39" s="110">
        <f t="shared" si="5"/>
        <v>38000</v>
      </c>
      <c r="H39" s="108">
        <f t="shared" si="6"/>
        <v>5</v>
      </c>
      <c r="I39" s="110">
        <f t="shared" si="7"/>
        <v>190000</v>
      </c>
      <c r="J39" s="110">
        <f t="shared" si="8"/>
        <v>190000</v>
      </c>
      <c r="K39" s="109"/>
    </row>
    <row r="40" spans="2:14" ht="15.75" customHeight="1" x14ac:dyDescent="0.3">
      <c r="B40" s="386" t="s">
        <v>107</v>
      </c>
      <c r="C40" s="387"/>
      <c r="D40" s="388"/>
      <c r="E40" s="108"/>
      <c r="F40" s="108"/>
      <c r="G40" s="112">
        <f>SUM(G33:G39)</f>
        <v>797950</v>
      </c>
      <c r="H40" s="112"/>
      <c r="I40" s="112">
        <f t="shared" ref="I40:K40" si="9">SUM(I33:I39)</f>
        <v>3989750</v>
      </c>
      <c r="J40" s="112">
        <f t="shared" si="9"/>
        <v>3989750</v>
      </c>
      <c r="K40" s="113">
        <f t="shared" si="9"/>
        <v>0</v>
      </c>
    </row>
    <row r="41" spans="2:14" ht="15.75" customHeight="1" x14ac:dyDescent="0.3">
      <c r="B41" s="106">
        <v>3</v>
      </c>
      <c r="C41" s="107" t="s">
        <v>108</v>
      </c>
      <c r="D41" s="108"/>
      <c r="E41" s="108"/>
      <c r="F41" s="108"/>
      <c r="G41" s="108"/>
      <c r="H41" s="108"/>
      <c r="I41" s="108"/>
      <c r="J41" s="108"/>
      <c r="K41" s="109"/>
    </row>
    <row r="42" spans="2:14" ht="15.75" customHeight="1" x14ac:dyDescent="0.3">
      <c r="B42" s="106" t="s">
        <v>126</v>
      </c>
      <c r="C42" s="108" t="s">
        <v>0</v>
      </c>
      <c r="D42" s="116">
        <v>0.05</v>
      </c>
      <c r="E42" s="108">
        <v>1</v>
      </c>
      <c r="F42" s="110">
        <v>28923</v>
      </c>
      <c r="G42" s="110">
        <f t="shared" ref="G42:G43" si="10">E42*F42</f>
        <v>28923</v>
      </c>
      <c r="H42" s="108">
        <f t="shared" ref="H42:H43" si="11">I$18</f>
        <v>5</v>
      </c>
      <c r="I42" s="110">
        <f t="shared" ref="I42:I43" si="12">G42*H42</f>
        <v>144615</v>
      </c>
      <c r="J42" s="110">
        <f t="shared" ref="J42:J43" si="13">I42-K42</f>
        <v>144615</v>
      </c>
      <c r="K42" s="109"/>
    </row>
    <row r="43" spans="2:14" ht="15.75" customHeight="1" x14ac:dyDescent="0.3">
      <c r="B43" s="106" t="s">
        <v>109</v>
      </c>
      <c r="C43" s="108" t="s">
        <v>1</v>
      </c>
      <c r="D43" s="116">
        <v>0.2</v>
      </c>
      <c r="E43" s="108">
        <v>1</v>
      </c>
      <c r="F43" s="110">
        <v>159590</v>
      </c>
      <c r="G43" s="110">
        <f t="shared" si="10"/>
        <v>159590</v>
      </c>
      <c r="H43" s="108">
        <f t="shared" si="11"/>
        <v>5</v>
      </c>
      <c r="I43" s="110">
        <f t="shared" si="12"/>
        <v>797950</v>
      </c>
      <c r="J43" s="110">
        <f t="shared" si="13"/>
        <v>797950</v>
      </c>
      <c r="K43" s="109"/>
    </row>
    <row r="44" spans="2:14" ht="15.75" customHeight="1" x14ac:dyDescent="0.3">
      <c r="B44" s="386" t="s">
        <v>110</v>
      </c>
      <c r="C44" s="387"/>
      <c r="D44" s="388"/>
      <c r="E44" s="108"/>
      <c r="F44" s="108"/>
      <c r="G44" s="112">
        <f>SUM(G42:G43)</f>
        <v>188513</v>
      </c>
      <c r="H44" s="112"/>
      <c r="I44" s="112">
        <f t="shared" ref="I44:K44" si="14">SUM(I42:I43)</f>
        <v>942565</v>
      </c>
      <c r="J44" s="112">
        <f t="shared" si="14"/>
        <v>942565</v>
      </c>
      <c r="K44" s="113">
        <f t="shared" si="14"/>
        <v>0</v>
      </c>
    </row>
    <row r="45" spans="2:14" ht="15.75" customHeight="1" x14ac:dyDescent="0.3">
      <c r="B45" s="386" t="s">
        <v>111</v>
      </c>
      <c r="C45" s="387"/>
      <c r="D45" s="388"/>
      <c r="E45" s="108"/>
      <c r="F45" s="108"/>
      <c r="G45" s="112">
        <f>G44+G40+G31</f>
        <v>1564928</v>
      </c>
      <c r="H45" s="112"/>
      <c r="I45" s="112">
        <f t="shared" ref="I45:K45" si="15">I44+I40+I31</f>
        <v>7770320</v>
      </c>
      <c r="J45" s="112">
        <f t="shared" si="15"/>
        <v>7770320</v>
      </c>
      <c r="K45" s="113">
        <f t="shared" si="15"/>
        <v>0</v>
      </c>
    </row>
    <row r="46" spans="2:14" ht="15.75" customHeight="1" x14ac:dyDescent="0.3">
      <c r="B46" s="106">
        <v>4</v>
      </c>
      <c r="C46" s="108" t="s">
        <v>112</v>
      </c>
      <c r="D46" s="116">
        <v>0.15</v>
      </c>
      <c r="E46" s="108">
        <v>1</v>
      </c>
      <c r="F46" s="110">
        <v>234739</v>
      </c>
      <c r="G46" s="110">
        <f>E46*F46</f>
        <v>234739</v>
      </c>
      <c r="H46" s="108">
        <f>I$18</f>
        <v>5</v>
      </c>
      <c r="I46" s="110">
        <f>G46*H46</f>
        <v>1173695</v>
      </c>
      <c r="J46" s="110">
        <f>I46-K46</f>
        <v>1173695</v>
      </c>
      <c r="K46" s="109"/>
    </row>
    <row r="47" spans="2:14" ht="15.75" customHeight="1" thickBot="1" x14ac:dyDescent="0.35">
      <c r="B47" s="389" t="s">
        <v>85</v>
      </c>
      <c r="C47" s="390"/>
      <c r="D47" s="391"/>
      <c r="E47" s="117"/>
      <c r="F47" s="117"/>
      <c r="G47" s="118">
        <f>G45+G46</f>
        <v>1799667</v>
      </c>
      <c r="H47" s="118"/>
      <c r="I47" s="350">
        <f t="shared" ref="I47:K47" si="16">I45+I46</f>
        <v>8944015</v>
      </c>
      <c r="J47" s="350">
        <f t="shared" si="16"/>
        <v>8944015</v>
      </c>
      <c r="K47" s="119">
        <f t="shared" si="16"/>
        <v>0</v>
      </c>
    </row>
    <row r="48" spans="2:14" ht="15.75" customHeight="1" x14ac:dyDescent="0.3"/>
    <row r="49" spans="7:10" ht="15.75" customHeight="1" x14ac:dyDescent="0.3">
      <c r="G49" s="64"/>
      <c r="J49" s="63">
        <f>J31+J40+J45+J47</f>
        <v>23542090</v>
      </c>
    </row>
    <row r="51" spans="7:10" x14ac:dyDescent="0.3">
      <c r="G51" s="63"/>
    </row>
  </sheetData>
  <mergeCells count="32">
    <mergeCell ref="B12:C12"/>
    <mergeCell ref="F12:K12"/>
    <mergeCell ref="B7:C7"/>
    <mergeCell ref="F7:K7"/>
    <mergeCell ref="B8:C8"/>
    <mergeCell ref="F8:K11"/>
    <mergeCell ref="B9:C9"/>
    <mergeCell ref="B10:C10"/>
    <mergeCell ref="B11:C11"/>
    <mergeCell ref="B2:K2"/>
    <mergeCell ref="B3:K3"/>
    <mergeCell ref="B4:K4"/>
    <mergeCell ref="B5:K5"/>
    <mergeCell ref="B6:C6"/>
    <mergeCell ref="F6:K6"/>
    <mergeCell ref="B13:C13"/>
    <mergeCell ref="F13:K13"/>
    <mergeCell ref="B14:C14"/>
    <mergeCell ref="F14:K14"/>
    <mergeCell ref="B15:C15"/>
    <mergeCell ref="F15:K15"/>
    <mergeCell ref="B16:C16"/>
    <mergeCell ref="F16:K16"/>
    <mergeCell ref="B17:C17"/>
    <mergeCell ref="F17:K17"/>
    <mergeCell ref="B47:D47"/>
    <mergeCell ref="B18:H18"/>
    <mergeCell ref="B31:D31"/>
    <mergeCell ref="B40:D40"/>
    <mergeCell ref="B44:D44"/>
    <mergeCell ref="B45:D45"/>
    <mergeCell ref="I18:K18"/>
  </mergeCells>
  <dataValidations count="1">
    <dataValidation type="list" allowBlank="1" showErrorMessage="1" sqref="C35" xr:uid="{00000000-0002-0000-0A00-000000000000}">
      <formula1>$B$77:$B$102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M1002"/>
  <sheetViews>
    <sheetView zoomScaleNormal="100" workbookViewId="0">
      <selection activeCell="E69" sqref="E69:F70"/>
    </sheetView>
  </sheetViews>
  <sheetFormatPr baseColWidth="10" defaultColWidth="14.44140625" defaultRowHeight="14.4" x14ac:dyDescent="0.3"/>
  <cols>
    <col min="1" max="2" width="5.33203125" customWidth="1"/>
    <col min="3" max="3" width="37.88671875" customWidth="1"/>
    <col min="4" max="4" width="10" customWidth="1"/>
    <col min="5" max="5" width="7.88671875" customWidth="1"/>
    <col min="6" max="6" width="9.33203125" customWidth="1"/>
    <col min="7" max="7" width="12.6640625" customWidth="1"/>
    <col min="8" max="8" width="10.6640625" customWidth="1"/>
    <col min="9" max="9" width="13.44140625" customWidth="1"/>
    <col min="10" max="10" width="13.5546875" customWidth="1"/>
    <col min="11" max="11" width="13.33203125" customWidth="1"/>
    <col min="12" max="12" width="10.6640625" customWidth="1"/>
    <col min="13" max="13" width="14.6640625" customWidth="1"/>
    <col min="14" max="26" width="10.6640625" customWidth="1"/>
  </cols>
  <sheetData>
    <row r="1" spans="2:11" x14ac:dyDescent="0.3">
      <c r="E1" s="129"/>
    </row>
    <row r="2" spans="2:11" ht="15" thickBot="1" x14ac:dyDescent="0.35">
      <c r="E2" s="129"/>
    </row>
    <row r="3" spans="2:11" x14ac:dyDescent="0.3">
      <c r="B3" s="499" t="s">
        <v>55</v>
      </c>
      <c r="C3" s="500"/>
      <c r="D3" s="500"/>
      <c r="E3" s="500"/>
      <c r="F3" s="500"/>
      <c r="G3" s="500"/>
      <c r="H3" s="500"/>
      <c r="I3" s="500"/>
      <c r="J3" s="500"/>
      <c r="K3" s="501"/>
    </row>
    <row r="4" spans="2:11" x14ac:dyDescent="0.3">
      <c r="B4" s="502" t="s">
        <v>297</v>
      </c>
      <c r="C4" s="403"/>
      <c r="D4" s="403"/>
      <c r="E4" s="403"/>
      <c r="F4" s="403"/>
      <c r="G4" s="403"/>
      <c r="H4" s="403"/>
      <c r="I4" s="403"/>
      <c r="J4" s="403"/>
      <c r="K4" s="503"/>
    </row>
    <row r="5" spans="2:11" x14ac:dyDescent="0.3">
      <c r="B5" s="504" t="s">
        <v>114</v>
      </c>
      <c r="C5" s="403"/>
      <c r="D5" s="403"/>
      <c r="E5" s="403"/>
      <c r="F5" s="403"/>
      <c r="G5" s="403"/>
      <c r="H5" s="403"/>
      <c r="I5" s="403"/>
      <c r="J5" s="403"/>
      <c r="K5" s="503"/>
    </row>
    <row r="6" spans="2:11" x14ac:dyDescent="0.3">
      <c r="B6" s="504" t="s">
        <v>57</v>
      </c>
      <c r="C6" s="403"/>
      <c r="D6" s="403"/>
      <c r="E6" s="403"/>
      <c r="F6" s="403"/>
      <c r="G6" s="403"/>
      <c r="H6" s="403"/>
      <c r="I6" s="403"/>
      <c r="J6" s="403"/>
      <c r="K6" s="503"/>
    </row>
    <row r="7" spans="2:11" x14ac:dyDescent="0.3">
      <c r="B7" s="505" t="s">
        <v>58</v>
      </c>
      <c r="C7" s="492"/>
      <c r="D7" s="143" t="s">
        <v>35</v>
      </c>
      <c r="E7" s="143" t="s">
        <v>59</v>
      </c>
      <c r="F7" s="506" t="s">
        <v>60</v>
      </c>
      <c r="G7" s="492"/>
      <c r="H7" s="492"/>
      <c r="I7" s="492"/>
      <c r="J7" s="492"/>
      <c r="K7" s="494"/>
    </row>
    <row r="8" spans="2:11" x14ac:dyDescent="0.3">
      <c r="B8" s="491" t="s">
        <v>61</v>
      </c>
      <c r="C8" s="492"/>
      <c r="D8" s="144" t="s">
        <v>128</v>
      </c>
      <c r="E8" s="145">
        <v>1</v>
      </c>
      <c r="F8" s="493" t="s">
        <v>192</v>
      </c>
      <c r="G8" s="492"/>
      <c r="H8" s="492"/>
      <c r="I8" s="492"/>
      <c r="J8" s="492"/>
      <c r="K8" s="494"/>
    </row>
    <row r="9" spans="2:11" ht="22.5" customHeight="1" x14ac:dyDescent="0.3">
      <c r="B9" s="498" t="s">
        <v>193</v>
      </c>
      <c r="C9" s="492"/>
      <c r="D9" s="146" t="s">
        <v>156</v>
      </c>
      <c r="E9" s="147">
        <v>400</v>
      </c>
      <c r="F9" s="493"/>
      <c r="G9" s="492"/>
      <c r="H9" s="492"/>
      <c r="I9" s="492"/>
      <c r="J9" s="492"/>
      <c r="K9" s="494"/>
    </row>
    <row r="10" spans="2:11" x14ac:dyDescent="0.3">
      <c r="B10" s="491" t="s">
        <v>194</v>
      </c>
      <c r="C10" s="492"/>
      <c r="D10" s="144" t="s">
        <v>117</v>
      </c>
      <c r="E10" s="148">
        <v>0.2</v>
      </c>
      <c r="F10" s="493"/>
      <c r="G10" s="492"/>
      <c r="H10" s="492"/>
      <c r="I10" s="492"/>
      <c r="J10" s="492"/>
      <c r="K10" s="494"/>
    </row>
    <row r="11" spans="2:11" x14ac:dyDescent="0.3">
      <c r="B11" s="491" t="s">
        <v>195</v>
      </c>
      <c r="C11" s="492"/>
      <c r="D11" s="144" t="s">
        <v>196</v>
      </c>
      <c r="E11" s="145">
        <v>80</v>
      </c>
      <c r="F11" s="493" t="s">
        <v>197</v>
      </c>
      <c r="G11" s="492"/>
      <c r="H11" s="492"/>
      <c r="I11" s="492"/>
      <c r="J11" s="492"/>
      <c r="K11" s="494"/>
    </row>
    <row r="12" spans="2:11" x14ac:dyDescent="0.3">
      <c r="B12" s="491" t="s">
        <v>198</v>
      </c>
      <c r="C12" s="492"/>
      <c r="D12" s="144" t="s">
        <v>13</v>
      </c>
      <c r="E12" s="149">
        <v>32</v>
      </c>
      <c r="F12" s="493"/>
      <c r="G12" s="492"/>
      <c r="H12" s="492"/>
      <c r="I12" s="492"/>
      <c r="J12" s="492"/>
      <c r="K12" s="494"/>
    </row>
    <row r="13" spans="2:11" x14ac:dyDescent="0.3">
      <c r="B13" s="491" t="s">
        <v>135</v>
      </c>
      <c r="C13" s="492"/>
      <c r="D13" s="144" t="s">
        <v>13</v>
      </c>
      <c r="E13" s="145">
        <v>1</v>
      </c>
      <c r="F13" s="493" t="s">
        <v>123</v>
      </c>
      <c r="G13" s="492"/>
      <c r="H13" s="492"/>
      <c r="I13" s="492"/>
      <c r="J13" s="492"/>
      <c r="K13" s="494"/>
    </row>
    <row r="14" spans="2:11" x14ac:dyDescent="0.3">
      <c r="B14" s="491" t="s">
        <v>199</v>
      </c>
      <c r="C14" s="492"/>
      <c r="D14" s="144" t="s">
        <v>196</v>
      </c>
      <c r="E14" s="145">
        <v>3</v>
      </c>
      <c r="F14" s="493" t="s">
        <v>200</v>
      </c>
      <c r="G14" s="492"/>
      <c r="H14" s="492"/>
      <c r="I14" s="492"/>
      <c r="J14" s="492"/>
      <c r="K14" s="494"/>
    </row>
    <row r="15" spans="2:11" x14ac:dyDescent="0.3">
      <c r="B15" s="491" t="s">
        <v>201</v>
      </c>
      <c r="C15" s="492"/>
      <c r="D15" s="144" t="s">
        <v>13</v>
      </c>
      <c r="E15" s="145">
        <v>0.24</v>
      </c>
      <c r="F15" s="493"/>
      <c r="G15" s="492"/>
      <c r="H15" s="492"/>
      <c r="I15" s="492"/>
      <c r="J15" s="492"/>
      <c r="K15" s="494"/>
    </row>
    <row r="16" spans="2:11" x14ac:dyDescent="0.3">
      <c r="B16" s="491" t="s">
        <v>202</v>
      </c>
      <c r="C16" s="492"/>
      <c r="D16" s="144" t="s">
        <v>128</v>
      </c>
      <c r="E16" s="150"/>
      <c r="F16" s="493" t="s">
        <v>203</v>
      </c>
      <c r="G16" s="492"/>
      <c r="H16" s="492"/>
      <c r="I16" s="492"/>
      <c r="J16" s="492"/>
      <c r="K16" s="494"/>
    </row>
    <row r="17" spans="2:11" x14ac:dyDescent="0.3">
      <c r="B17" s="491" t="s">
        <v>204</v>
      </c>
      <c r="C17" s="492"/>
      <c r="D17" s="144" t="s">
        <v>128</v>
      </c>
      <c r="E17" s="151">
        <v>49.3</v>
      </c>
      <c r="F17" s="493" t="s">
        <v>205</v>
      </c>
      <c r="G17" s="492"/>
      <c r="H17" s="492"/>
      <c r="I17" s="492"/>
      <c r="J17" s="492"/>
      <c r="K17" s="494"/>
    </row>
    <row r="18" spans="2:11" x14ac:dyDescent="0.3">
      <c r="B18" s="491" t="s">
        <v>206</v>
      </c>
      <c r="C18" s="492"/>
      <c r="D18" s="144" t="s">
        <v>128</v>
      </c>
      <c r="E18" s="152"/>
      <c r="F18" s="493" t="s">
        <v>207</v>
      </c>
      <c r="G18" s="492"/>
      <c r="H18" s="492"/>
      <c r="I18" s="492"/>
      <c r="J18" s="492"/>
      <c r="K18" s="494"/>
    </row>
    <row r="19" spans="2:11" ht="6" customHeight="1" x14ac:dyDescent="0.3">
      <c r="B19" s="495"/>
      <c r="C19" s="492"/>
      <c r="D19" s="492"/>
      <c r="E19" s="492"/>
      <c r="F19" s="492"/>
      <c r="G19" s="492"/>
      <c r="H19" s="492"/>
      <c r="I19" s="496"/>
      <c r="J19" s="492"/>
      <c r="K19" s="494"/>
    </row>
    <row r="20" spans="2:11" ht="27.6" x14ac:dyDescent="0.3">
      <c r="B20" s="154" t="s">
        <v>81</v>
      </c>
      <c r="C20" s="153" t="s">
        <v>58</v>
      </c>
      <c r="D20" s="153" t="s">
        <v>35</v>
      </c>
      <c r="E20" s="153" t="s">
        <v>59</v>
      </c>
      <c r="F20" s="153" t="s">
        <v>82</v>
      </c>
      <c r="G20" s="153" t="s">
        <v>83</v>
      </c>
      <c r="H20" s="153" t="s">
        <v>84</v>
      </c>
      <c r="I20" s="153" t="s">
        <v>85</v>
      </c>
      <c r="J20" s="153" t="s">
        <v>86</v>
      </c>
      <c r="K20" s="155" t="s">
        <v>87</v>
      </c>
    </row>
    <row r="21" spans="2:11" ht="15.75" customHeight="1" x14ac:dyDescent="0.3">
      <c r="B21" s="209">
        <v>1</v>
      </c>
      <c r="C21" s="210" t="s">
        <v>208</v>
      </c>
      <c r="D21" s="210"/>
      <c r="E21" s="211"/>
      <c r="F21" s="212"/>
      <c r="G21" s="213"/>
      <c r="H21" s="211"/>
      <c r="I21" s="214"/>
      <c r="J21" s="212"/>
      <c r="K21" s="215"/>
    </row>
    <row r="22" spans="2:11" ht="15.75" customHeight="1" x14ac:dyDescent="0.3">
      <c r="B22" s="216" t="s">
        <v>89</v>
      </c>
      <c r="C22" s="217" t="s">
        <v>88</v>
      </c>
      <c r="D22" s="217"/>
      <c r="E22" s="211"/>
      <c r="F22" s="212"/>
      <c r="G22" s="213"/>
      <c r="H22" s="211"/>
      <c r="I22" s="214"/>
      <c r="J22" s="212"/>
      <c r="K22" s="215"/>
    </row>
    <row r="23" spans="2:11" ht="29.25" customHeight="1" x14ac:dyDescent="0.3">
      <c r="B23" s="218" t="s">
        <v>209</v>
      </c>
      <c r="C23" s="219" t="s">
        <v>210</v>
      </c>
      <c r="D23" s="220" t="s">
        <v>22</v>
      </c>
      <c r="E23" s="220">
        <v>400</v>
      </c>
      <c r="F23" s="220">
        <v>873</v>
      </c>
      <c r="G23" s="220">
        <f t="shared" ref="G23:G26" si="0">+F23*E23</f>
        <v>349200</v>
      </c>
      <c r="H23" s="220">
        <f t="shared" ref="H23:H26" si="1">E$16</f>
        <v>0</v>
      </c>
      <c r="I23" s="220">
        <f t="shared" ref="I23:I26" si="2">+H23*G23</f>
        <v>0</v>
      </c>
      <c r="J23" s="220">
        <f t="shared" ref="J23:J26" si="3">I23-K23</f>
        <v>0</v>
      </c>
      <c r="K23" s="221"/>
    </row>
    <row r="24" spans="2:11" ht="15.75" customHeight="1" x14ac:dyDescent="0.3">
      <c r="B24" s="218" t="s">
        <v>211</v>
      </c>
      <c r="C24" s="222" t="s">
        <v>25</v>
      </c>
      <c r="D24" s="220" t="s">
        <v>22</v>
      </c>
      <c r="E24" s="220">
        <v>400</v>
      </c>
      <c r="F24" s="212">
        <v>407</v>
      </c>
      <c r="G24" s="220">
        <f t="shared" si="0"/>
        <v>162800</v>
      </c>
      <c r="H24" s="220">
        <f t="shared" si="1"/>
        <v>0</v>
      </c>
      <c r="I24" s="220">
        <f t="shared" si="2"/>
        <v>0</v>
      </c>
      <c r="J24" s="212">
        <f t="shared" si="3"/>
        <v>0</v>
      </c>
      <c r="K24" s="221"/>
    </row>
    <row r="25" spans="2:11" ht="15.75" customHeight="1" x14ac:dyDescent="0.3">
      <c r="B25" s="218" t="s">
        <v>212</v>
      </c>
      <c r="C25" s="222" t="s">
        <v>30</v>
      </c>
      <c r="D25" s="220" t="s">
        <v>22</v>
      </c>
      <c r="E25" s="220">
        <v>400</v>
      </c>
      <c r="F25" s="212">
        <v>244</v>
      </c>
      <c r="G25" s="220">
        <f t="shared" ref="G25" si="4">E25*F25</f>
        <v>97600</v>
      </c>
      <c r="H25" s="220">
        <f t="shared" ref="H25" si="5">E$16</f>
        <v>0</v>
      </c>
      <c r="I25" s="220">
        <f t="shared" ref="I25" si="6">+H25*G25</f>
        <v>0</v>
      </c>
      <c r="J25" s="212">
        <f t="shared" ref="J25" si="7">I25-K25</f>
        <v>0</v>
      </c>
      <c r="K25" s="221"/>
    </row>
    <row r="26" spans="2:11" ht="15.75" customHeight="1" x14ac:dyDescent="0.3">
      <c r="B26" s="218" t="s">
        <v>254</v>
      </c>
      <c r="C26" s="222" t="s">
        <v>213</v>
      </c>
      <c r="D26" s="220" t="s">
        <v>13</v>
      </c>
      <c r="E26" s="212">
        <v>33</v>
      </c>
      <c r="F26" s="212">
        <v>407</v>
      </c>
      <c r="G26" s="220">
        <f t="shared" si="0"/>
        <v>13431</v>
      </c>
      <c r="H26" s="220">
        <f t="shared" si="1"/>
        <v>0</v>
      </c>
      <c r="I26" s="211">
        <f t="shared" si="2"/>
        <v>0</v>
      </c>
      <c r="J26" s="212">
        <f t="shared" si="3"/>
        <v>0</v>
      </c>
      <c r="K26" s="221">
        <f>I26</f>
        <v>0</v>
      </c>
    </row>
    <row r="27" spans="2:11" ht="15.75" customHeight="1" x14ac:dyDescent="0.3">
      <c r="B27" s="497" t="s">
        <v>214</v>
      </c>
      <c r="C27" s="486"/>
      <c r="D27" s="486"/>
      <c r="E27" s="486"/>
      <c r="F27" s="212"/>
      <c r="G27" s="213">
        <f>SUM(G23:G26)</f>
        <v>623031</v>
      </c>
      <c r="H27" s="213"/>
      <c r="I27" s="213">
        <f t="shared" ref="I27:K27" si="8">SUM(I23:I26)</f>
        <v>0</v>
      </c>
      <c r="J27" s="213">
        <f t="shared" si="8"/>
        <v>0</v>
      </c>
      <c r="K27" s="223">
        <f t="shared" si="8"/>
        <v>0</v>
      </c>
    </row>
    <row r="28" spans="2:11" ht="15.75" customHeight="1" x14ac:dyDescent="0.3">
      <c r="B28" s="216" t="s">
        <v>90</v>
      </c>
      <c r="C28" s="217" t="s">
        <v>99</v>
      </c>
      <c r="D28" s="217"/>
      <c r="E28" s="214"/>
      <c r="F28" s="213"/>
      <c r="G28" s="213"/>
      <c r="H28" s="214"/>
      <c r="I28" s="214"/>
      <c r="J28" s="213"/>
      <c r="K28" s="223"/>
    </row>
    <row r="29" spans="2:11" ht="15.75" customHeight="1" x14ac:dyDescent="0.3">
      <c r="B29" s="224" t="s">
        <v>215</v>
      </c>
      <c r="C29" s="222" t="s">
        <v>43</v>
      </c>
      <c r="D29" s="211" t="s">
        <v>216</v>
      </c>
      <c r="E29" s="212">
        <v>32</v>
      </c>
      <c r="F29" s="212">
        <v>7950</v>
      </c>
      <c r="G29" s="220">
        <f t="shared" ref="G29:G30" si="9">+F29*E29</f>
        <v>254400</v>
      </c>
      <c r="H29" s="220">
        <f t="shared" ref="H29:H30" si="10">E$16</f>
        <v>0</v>
      </c>
      <c r="I29" s="211">
        <f t="shared" ref="I29:I30" si="11">+H29*G29</f>
        <v>0</v>
      </c>
      <c r="J29" s="212">
        <f t="shared" ref="J29:J30" si="12">I29-K29</f>
        <v>0</v>
      </c>
      <c r="K29" s="221"/>
    </row>
    <row r="30" spans="2:11" ht="15.75" customHeight="1" x14ac:dyDescent="0.3">
      <c r="B30" s="224" t="s">
        <v>217</v>
      </c>
      <c r="C30" s="222" t="s">
        <v>50</v>
      </c>
      <c r="D30" s="211" t="s">
        <v>13</v>
      </c>
      <c r="E30" s="212">
        <v>1</v>
      </c>
      <c r="F30" s="212">
        <v>38000</v>
      </c>
      <c r="G30" s="220">
        <f t="shared" si="9"/>
        <v>38000</v>
      </c>
      <c r="H30" s="220">
        <f t="shared" si="10"/>
        <v>0</v>
      </c>
      <c r="I30" s="211">
        <f t="shared" si="11"/>
        <v>0</v>
      </c>
      <c r="J30" s="212">
        <f t="shared" si="12"/>
        <v>0</v>
      </c>
      <c r="K30" s="221"/>
    </row>
    <row r="31" spans="2:11" ht="15.75" customHeight="1" x14ac:dyDescent="0.3">
      <c r="B31" s="497" t="s">
        <v>218</v>
      </c>
      <c r="C31" s="486"/>
      <c r="D31" s="486"/>
      <c r="E31" s="486"/>
      <c r="F31" s="212"/>
      <c r="G31" s="213">
        <f>SUM(G29:G30)</f>
        <v>292400</v>
      </c>
      <c r="H31" s="211"/>
      <c r="I31" s="213">
        <f t="shared" ref="I31:K31" si="13">SUM(I29:I30)</f>
        <v>0</v>
      </c>
      <c r="J31" s="213">
        <f t="shared" si="13"/>
        <v>0</v>
      </c>
      <c r="K31" s="223">
        <f t="shared" si="13"/>
        <v>0</v>
      </c>
    </row>
    <row r="32" spans="2:11" ht="15.75" customHeight="1" x14ac:dyDescent="0.3">
      <c r="B32" s="216" t="s">
        <v>91</v>
      </c>
      <c r="C32" s="217" t="s">
        <v>108</v>
      </c>
      <c r="D32" s="217"/>
      <c r="E32" s="211"/>
      <c r="F32" s="212"/>
      <c r="G32" s="213"/>
      <c r="H32" s="211"/>
      <c r="I32" s="214"/>
      <c r="J32" s="212"/>
      <c r="K32" s="215"/>
    </row>
    <row r="33" spans="2:13" ht="15.75" customHeight="1" x14ac:dyDescent="0.3">
      <c r="B33" s="224" t="s">
        <v>219</v>
      </c>
      <c r="C33" s="222" t="s">
        <v>0</v>
      </c>
      <c r="D33" s="225">
        <v>0.05</v>
      </c>
      <c r="E33" s="212">
        <v>1</v>
      </c>
      <c r="F33" s="212">
        <v>31152</v>
      </c>
      <c r="G33" s="220">
        <f t="shared" ref="G33:G34" si="14">+F33*E33</f>
        <v>31152</v>
      </c>
      <c r="H33" s="220">
        <f t="shared" ref="H33:H34" si="15">E$16</f>
        <v>0</v>
      </c>
      <c r="I33" s="211">
        <f t="shared" ref="I33:I34" si="16">+H33*G33</f>
        <v>0</v>
      </c>
      <c r="J33" s="212">
        <f t="shared" ref="J33:J34" si="17">I33-K33</f>
        <v>0</v>
      </c>
      <c r="K33" s="221"/>
    </row>
    <row r="34" spans="2:13" ht="15.75" customHeight="1" x14ac:dyDescent="0.3">
      <c r="B34" s="224" t="s">
        <v>220</v>
      </c>
      <c r="C34" s="222" t="s">
        <v>221</v>
      </c>
      <c r="D34" s="225">
        <v>0.2</v>
      </c>
      <c r="E34" s="212">
        <v>1</v>
      </c>
      <c r="F34" s="212">
        <v>58480</v>
      </c>
      <c r="G34" s="220">
        <f t="shared" si="14"/>
        <v>58480</v>
      </c>
      <c r="H34" s="220">
        <f t="shared" si="15"/>
        <v>0</v>
      </c>
      <c r="I34" s="211">
        <f t="shared" si="16"/>
        <v>0</v>
      </c>
      <c r="J34" s="212">
        <f t="shared" si="17"/>
        <v>0</v>
      </c>
      <c r="K34" s="221">
        <f>I34</f>
        <v>0</v>
      </c>
    </row>
    <row r="35" spans="2:13" ht="15.75" customHeight="1" x14ac:dyDescent="0.3">
      <c r="B35" s="497" t="s">
        <v>222</v>
      </c>
      <c r="C35" s="486"/>
      <c r="D35" s="486"/>
      <c r="E35" s="486"/>
      <c r="F35" s="212"/>
      <c r="G35" s="213">
        <f>SUM(G33:G34)</f>
        <v>89632</v>
      </c>
      <c r="H35" s="214"/>
      <c r="I35" s="213">
        <f t="shared" ref="I35:K35" si="18">SUM(I33:I34)</f>
        <v>0</v>
      </c>
      <c r="J35" s="213">
        <f t="shared" si="18"/>
        <v>0</v>
      </c>
      <c r="K35" s="223">
        <f t="shared" si="18"/>
        <v>0</v>
      </c>
    </row>
    <row r="36" spans="2:13" ht="15.75" customHeight="1" x14ac:dyDescent="0.3">
      <c r="B36" s="497" t="s">
        <v>223</v>
      </c>
      <c r="C36" s="486"/>
      <c r="D36" s="486"/>
      <c r="E36" s="486"/>
      <c r="F36" s="226"/>
      <c r="G36" s="227">
        <f>G35+G31+G27</f>
        <v>1005063</v>
      </c>
      <c r="H36" s="228"/>
      <c r="I36" s="213">
        <f t="shared" ref="I36:K36" si="19">I35+I31+I27</f>
        <v>0</v>
      </c>
      <c r="J36" s="213">
        <f t="shared" si="19"/>
        <v>0</v>
      </c>
      <c r="K36" s="223">
        <f t="shared" si="19"/>
        <v>0</v>
      </c>
    </row>
    <row r="37" spans="2:13" ht="15.75" customHeight="1" x14ac:dyDescent="0.3">
      <c r="B37" s="229">
        <v>2</v>
      </c>
      <c r="C37" s="230" t="s">
        <v>224</v>
      </c>
      <c r="D37" s="230"/>
      <c r="E37" s="231"/>
      <c r="F37" s="230"/>
      <c r="G37" s="232"/>
      <c r="H37" s="233"/>
      <c r="I37" s="232"/>
      <c r="J37" s="234"/>
      <c r="K37" s="235"/>
    </row>
    <row r="38" spans="2:13" ht="15.75" customHeight="1" x14ac:dyDescent="0.3">
      <c r="B38" s="236" t="s">
        <v>100</v>
      </c>
      <c r="C38" s="230" t="s">
        <v>88</v>
      </c>
      <c r="D38" s="230"/>
      <c r="E38" s="237"/>
      <c r="F38" s="238"/>
      <c r="G38" s="239"/>
      <c r="H38" s="240"/>
      <c r="I38" s="238"/>
      <c r="J38" s="238"/>
      <c r="K38" s="241"/>
    </row>
    <row r="39" spans="2:13" ht="15.75" customHeight="1" x14ac:dyDescent="0.3">
      <c r="B39" s="236" t="s">
        <v>225</v>
      </c>
      <c r="C39" s="242" t="s">
        <v>28</v>
      </c>
      <c r="D39" s="237" t="s">
        <v>7</v>
      </c>
      <c r="E39" s="238">
        <v>80</v>
      </c>
      <c r="F39" s="238">
        <v>1019</v>
      </c>
      <c r="G39" s="238">
        <f t="shared" ref="G39:G44" si="20">E39*F39</f>
        <v>81520</v>
      </c>
      <c r="H39" s="240">
        <f t="shared" ref="H39:H44" si="21">E$17</f>
        <v>49.3</v>
      </c>
      <c r="I39" s="238">
        <f t="shared" ref="I39:I44" si="22">+H39*G39</f>
        <v>4018936</v>
      </c>
      <c r="J39" s="238">
        <f t="shared" ref="J39:J44" si="23">I39-K39</f>
        <v>4018936</v>
      </c>
      <c r="K39" s="241"/>
    </row>
    <row r="40" spans="2:13" ht="15.75" customHeight="1" x14ac:dyDescent="0.3">
      <c r="B40" s="236" t="s">
        <v>226</v>
      </c>
      <c r="C40" s="242" t="s">
        <v>24</v>
      </c>
      <c r="D40" s="237" t="s">
        <v>22</v>
      </c>
      <c r="E40" s="238">
        <v>80</v>
      </c>
      <c r="F40" s="238">
        <v>815</v>
      </c>
      <c r="G40" s="238">
        <f t="shared" si="20"/>
        <v>65200</v>
      </c>
      <c r="H40" s="240">
        <f t="shared" si="21"/>
        <v>49.3</v>
      </c>
      <c r="I40" s="238">
        <f t="shared" si="22"/>
        <v>3214360</v>
      </c>
      <c r="J40" s="238">
        <f t="shared" si="23"/>
        <v>3214360</v>
      </c>
      <c r="K40" s="241"/>
    </row>
    <row r="41" spans="2:13" ht="15.75" customHeight="1" x14ac:dyDescent="0.3">
      <c r="B41" s="236" t="s">
        <v>227</v>
      </c>
      <c r="C41" s="242" t="s">
        <v>29</v>
      </c>
      <c r="D41" s="237" t="s">
        <v>22</v>
      </c>
      <c r="E41" s="238">
        <v>400</v>
      </c>
      <c r="F41" s="238">
        <v>873</v>
      </c>
      <c r="G41" s="238">
        <f t="shared" si="20"/>
        <v>349200</v>
      </c>
      <c r="H41" s="240">
        <f t="shared" si="21"/>
        <v>49.3</v>
      </c>
      <c r="I41" s="238">
        <f t="shared" si="22"/>
        <v>17215560</v>
      </c>
      <c r="J41" s="238">
        <f t="shared" si="23"/>
        <v>4462596</v>
      </c>
      <c r="K41" s="241">
        <v>12752964</v>
      </c>
      <c r="M41">
        <v>12752964</v>
      </c>
    </row>
    <row r="42" spans="2:13" ht="15.75" customHeight="1" x14ac:dyDescent="0.3">
      <c r="B42" s="236" t="s">
        <v>228</v>
      </c>
      <c r="C42" s="242" t="s">
        <v>25</v>
      </c>
      <c r="D42" s="237" t="s">
        <v>22</v>
      </c>
      <c r="E42" s="238">
        <v>400</v>
      </c>
      <c r="F42" s="238">
        <v>407</v>
      </c>
      <c r="G42" s="238">
        <f t="shared" si="20"/>
        <v>162800</v>
      </c>
      <c r="H42" s="240">
        <f t="shared" si="21"/>
        <v>49.3</v>
      </c>
      <c r="I42" s="238">
        <f>+H42*G42</f>
        <v>8026040</v>
      </c>
      <c r="J42" s="238">
        <f t="shared" si="23"/>
        <v>8026040</v>
      </c>
      <c r="K42" s="241"/>
    </row>
    <row r="43" spans="2:13" ht="15.75" customHeight="1" x14ac:dyDescent="0.3">
      <c r="B43" s="236" t="s">
        <v>229</v>
      </c>
      <c r="C43" s="242" t="s">
        <v>30</v>
      </c>
      <c r="D43" s="237" t="s">
        <v>22</v>
      </c>
      <c r="E43" s="238">
        <v>400</v>
      </c>
      <c r="F43" s="238">
        <v>244</v>
      </c>
      <c r="G43" s="238">
        <f t="shared" si="20"/>
        <v>97600</v>
      </c>
      <c r="H43" s="240">
        <f t="shared" si="21"/>
        <v>49.3</v>
      </c>
      <c r="I43" s="238">
        <f t="shared" si="22"/>
        <v>4811680</v>
      </c>
      <c r="J43" s="238">
        <f t="shared" si="23"/>
        <v>4811680</v>
      </c>
      <c r="K43" s="241"/>
    </row>
    <row r="44" spans="2:13" ht="15.75" customHeight="1" x14ac:dyDescent="0.3">
      <c r="B44" s="236" t="s">
        <v>230</v>
      </c>
      <c r="C44" s="242" t="s">
        <v>31</v>
      </c>
      <c r="D44" s="237" t="s">
        <v>13</v>
      </c>
      <c r="E44" s="238">
        <v>193</v>
      </c>
      <c r="F44" s="238">
        <v>407</v>
      </c>
      <c r="G44" s="238">
        <f t="shared" si="20"/>
        <v>78551</v>
      </c>
      <c r="H44" s="240">
        <f t="shared" si="21"/>
        <v>49.3</v>
      </c>
      <c r="I44" s="238">
        <f t="shared" si="22"/>
        <v>3872564.3</v>
      </c>
      <c r="J44" s="238">
        <f t="shared" si="23"/>
        <v>0</v>
      </c>
      <c r="K44" s="241">
        <f>I44</f>
        <v>3872564.3</v>
      </c>
    </row>
    <row r="45" spans="2:13" ht="15.75" customHeight="1" x14ac:dyDescent="0.3">
      <c r="B45" s="489" t="s">
        <v>231</v>
      </c>
      <c r="C45" s="486"/>
      <c r="D45" s="486"/>
      <c r="E45" s="486"/>
      <c r="F45" s="238"/>
      <c r="G45" s="239">
        <f>SUM(G39:G44)</f>
        <v>834871</v>
      </c>
      <c r="H45" s="239"/>
      <c r="I45" s="239">
        <f t="shared" ref="I45:K45" si="24">SUM(I39:I44)</f>
        <v>41159140.299999997</v>
      </c>
      <c r="J45" s="239">
        <f t="shared" si="24"/>
        <v>24533612</v>
      </c>
      <c r="K45" s="243">
        <f t="shared" si="24"/>
        <v>16625528.300000001</v>
      </c>
    </row>
    <row r="46" spans="2:13" ht="15.75" customHeight="1" x14ac:dyDescent="0.3">
      <c r="B46" s="244" t="s">
        <v>101</v>
      </c>
      <c r="C46" s="230" t="s">
        <v>99</v>
      </c>
      <c r="D46" s="230"/>
      <c r="E46" s="237"/>
      <c r="F46" s="238"/>
      <c r="G46" s="239"/>
      <c r="H46" s="240"/>
      <c r="I46" s="238"/>
      <c r="J46" s="238"/>
      <c r="K46" s="241"/>
    </row>
    <row r="47" spans="2:13" ht="15.75" customHeight="1" x14ac:dyDescent="0.3">
      <c r="B47" s="236" t="s">
        <v>232</v>
      </c>
      <c r="C47" s="242" t="s">
        <v>51</v>
      </c>
      <c r="D47" s="237" t="s">
        <v>35</v>
      </c>
      <c r="E47" s="238">
        <v>80</v>
      </c>
      <c r="F47" s="238">
        <v>0</v>
      </c>
      <c r="G47" s="238">
        <f t="shared" ref="G47:G50" si="25">E47*F47</f>
        <v>0</v>
      </c>
      <c r="H47" s="240">
        <f>+I$19</f>
        <v>0</v>
      </c>
      <c r="I47" s="238">
        <f t="shared" ref="I47:I50" si="26">+H47*G47</f>
        <v>0</v>
      </c>
      <c r="J47" s="238">
        <f t="shared" ref="J47:J50" si="27">I47-K47</f>
        <v>0</v>
      </c>
      <c r="K47" s="241"/>
    </row>
    <row r="48" spans="2:13" ht="15.75" customHeight="1" x14ac:dyDescent="0.3">
      <c r="B48" s="236" t="s">
        <v>233</v>
      </c>
      <c r="C48" s="242" t="s">
        <v>45</v>
      </c>
      <c r="D48" s="237" t="s">
        <v>13</v>
      </c>
      <c r="E48" s="245">
        <v>0.24</v>
      </c>
      <c r="F48" s="238">
        <v>68000</v>
      </c>
      <c r="G48" s="238">
        <f t="shared" si="25"/>
        <v>16320</v>
      </c>
      <c r="H48" s="240">
        <f t="shared" ref="H48:H50" si="28">E$17</f>
        <v>49.3</v>
      </c>
      <c r="I48" s="238">
        <f t="shared" si="26"/>
        <v>804576</v>
      </c>
      <c r="J48" s="238">
        <f t="shared" si="27"/>
        <v>804576</v>
      </c>
      <c r="K48" s="241"/>
    </row>
    <row r="49" spans="2:11" ht="15.75" customHeight="1" x14ac:dyDescent="0.3">
      <c r="B49" s="236" t="s">
        <v>234</v>
      </c>
      <c r="C49" s="242" t="s">
        <v>43</v>
      </c>
      <c r="D49" s="237" t="s">
        <v>13</v>
      </c>
      <c r="E49" s="238">
        <v>32</v>
      </c>
      <c r="F49" s="238">
        <v>7950</v>
      </c>
      <c r="G49" s="238">
        <f t="shared" si="25"/>
        <v>254400</v>
      </c>
      <c r="H49" s="240">
        <f t="shared" si="28"/>
        <v>49.3</v>
      </c>
      <c r="I49" s="238">
        <f t="shared" si="26"/>
        <v>12541920</v>
      </c>
      <c r="J49" s="238">
        <f t="shared" si="27"/>
        <v>12541920</v>
      </c>
      <c r="K49" s="241"/>
    </row>
    <row r="50" spans="2:11" ht="15.75" customHeight="1" x14ac:dyDescent="0.3">
      <c r="B50" s="236" t="s">
        <v>235</v>
      </c>
      <c r="C50" s="242" t="s">
        <v>50</v>
      </c>
      <c r="D50" s="237" t="s">
        <v>13</v>
      </c>
      <c r="E50" s="238">
        <v>1</v>
      </c>
      <c r="F50" s="238">
        <v>38000</v>
      </c>
      <c r="G50" s="238">
        <f t="shared" si="25"/>
        <v>38000</v>
      </c>
      <c r="H50" s="240">
        <f t="shared" si="28"/>
        <v>49.3</v>
      </c>
      <c r="I50" s="238">
        <f t="shared" si="26"/>
        <v>1873400</v>
      </c>
      <c r="J50" s="238">
        <f t="shared" si="27"/>
        <v>1873400</v>
      </c>
      <c r="K50" s="241"/>
    </row>
    <row r="51" spans="2:11" ht="15.75" customHeight="1" x14ac:dyDescent="0.3">
      <c r="B51" s="489" t="s">
        <v>236</v>
      </c>
      <c r="C51" s="486"/>
      <c r="D51" s="486"/>
      <c r="E51" s="486"/>
      <c r="F51" s="238"/>
      <c r="G51" s="239">
        <f>SUM(G47:G50)</f>
        <v>308720</v>
      </c>
      <c r="H51" s="239"/>
      <c r="I51" s="239">
        <f t="shared" ref="I51:K51" si="29">SUM(I47:I50)</f>
        <v>15219896</v>
      </c>
      <c r="J51" s="239">
        <f t="shared" si="29"/>
        <v>15219896</v>
      </c>
      <c r="K51" s="243">
        <f t="shared" si="29"/>
        <v>0</v>
      </c>
    </row>
    <row r="52" spans="2:11" ht="15.75" customHeight="1" x14ac:dyDescent="0.3">
      <c r="B52" s="244" t="s">
        <v>102</v>
      </c>
      <c r="C52" s="230" t="s">
        <v>108</v>
      </c>
      <c r="D52" s="230"/>
      <c r="E52" s="237"/>
      <c r="F52" s="238"/>
      <c r="G52" s="238"/>
      <c r="H52" s="240"/>
      <c r="I52" s="238"/>
      <c r="J52" s="238"/>
      <c r="K52" s="241"/>
    </row>
    <row r="53" spans="2:11" ht="15.75" customHeight="1" x14ac:dyDescent="0.3">
      <c r="B53" s="236" t="s">
        <v>237</v>
      </c>
      <c r="C53" s="242" t="s">
        <v>0</v>
      </c>
      <c r="D53" s="246">
        <v>0.05</v>
      </c>
      <c r="E53" s="238">
        <v>1</v>
      </c>
      <c r="F53" s="238">
        <v>41744</v>
      </c>
      <c r="G53" s="238">
        <f t="shared" ref="G53:G54" si="30">E53*F53</f>
        <v>41744</v>
      </c>
      <c r="H53" s="240">
        <f t="shared" ref="H53:H54" si="31">E$17</f>
        <v>49.3</v>
      </c>
      <c r="I53" s="238">
        <f t="shared" ref="I53:I54" si="32">+H53*G53</f>
        <v>2057979.2</v>
      </c>
      <c r="J53" s="238">
        <f t="shared" ref="J53:J54" si="33">I53-K53</f>
        <v>0</v>
      </c>
      <c r="K53" s="241">
        <f>I53</f>
        <v>2057979.2</v>
      </c>
    </row>
    <row r="54" spans="2:11" ht="15.75" customHeight="1" x14ac:dyDescent="0.3">
      <c r="B54" s="236" t="s">
        <v>238</v>
      </c>
      <c r="C54" s="242" t="s">
        <v>1</v>
      </c>
      <c r="D54" s="246">
        <v>0.2</v>
      </c>
      <c r="E54" s="238">
        <v>1</v>
      </c>
      <c r="F54" s="238">
        <v>61744</v>
      </c>
      <c r="G54" s="238">
        <f t="shared" si="30"/>
        <v>61744</v>
      </c>
      <c r="H54" s="240">
        <f t="shared" si="31"/>
        <v>49.3</v>
      </c>
      <c r="I54" s="238">
        <f t="shared" si="32"/>
        <v>3043979.1999999997</v>
      </c>
      <c r="J54" s="238">
        <f t="shared" si="33"/>
        <v>0</v>
      </c>
      <c r="K54" s="241">
        <f>I54</f>
        <v>3043979.1999999997</v>
      </c>
    </row>
    <row r="55" spans="2:11" ht="15.75" customHeight="1" x14ac:dyDescent="0.3">
      <c r="B55" s="489" t="s">
        <v>239</v>
      </c>
      <c r="C55" s="486"/>
      <c r="D55" s="486"/>
      <c r="E55" s="486"/>
      <c r="F55" s="238"/>
      <c r="G55" s="239">
        <f>SUM(G53:G54)</f>
        <v>103488</v>
      </c>
      <c r="H55" s="239"/>
      <c r="I55" s="239">
        <f>SUM(I52:I54)</f>
        <v>5101958.3999999994</v>
      </c>
      <c r="J55" s="239">
        <f t="shared" ref="J55:K55" si="34">SUM(J52:J54)</f>
        <v>0</v>
      </c>
      <c r="K55" s="243">
        <f t="shared" si="34"/>
        <v>5101958.3999999994</v>
      </c>
    </row>
    <row r="56" spans="2:11" ht="15.75" customHeight="1" x14ac:dyDescent="0.3">
      <c r="B56" s="489" t="s">
        <v>240</v>
      </c>
      <c r="C56" s="486"/>
      <c r="D56" s="486"/>
      <c r="E56" s="486"/>
      <c r="F56" s="238"/>
      <c r="G56" s="239">
        <f>G55+G51+G45</f>
        <v>1247079</v>
      </c>
      <c r="H56" s="239"/>
      <c r="I56" s="239">
        <f>I55+I51+I45</f>
        <v>61480994.699999996</v>
      </c>
      <c r="J56" s="239">
        <f>J55+J51+J45</f>
        <v>39753508</v>
      </c>
      <c r="K56" s="243">
        <f>K55+K51+K45</f>
        <v>21727486.699999999</v>
      </c>
    </row>
    <row r="57" spans="2:11" ht="15.75" customHeight="1" x14ac:dyDescent="0.3">
      <c r="B57" s="247">
        <v>3</v>
      </c>
      <c r="C57" s="490" t="s">
        <v>241</v>
      </c>
      <c r="D57" s="486"/>
      <c r="E57" s="248"/>
      <c r="F57" s="249"/>
      <c r="G57" s="250"/>
      <c r="H57" s="251"/>
      <c r="I57" s="250"/>
      <c r="J57" s="251"/>
      <c r="K57" s="252"/>
    </row>
    <row r="58" spans="2:11" ht="15.75" customHeight="1" x14ac:dyDescent="0.3">
      <c r="B58" s="253" t="s">
        <v>126</v>
      </c>
      <c r="C58" s="254" t="s">
        <v>88</v>
      </c>
      <c r="D58" s="254"/>
      <c r="E58" s="255"/>
      <c r="F58" s="249"/>
      <c r="G58" s="250"/>
      <c r="H58" s="255"/>
      <c r="I58" s="256"/>
      <c r="J58" s="249"/>
      <c r="K58" s="257"/>
    </row>
    <row r="59" spans="2:11" ht="30" customHeight="1" x14ac:dyDescent="0.3">
      <c r="B59" s="258" t="s">
        <v>242</v>
      </c>
      <c r="C59" s="259" t="s">
        <v>210</v>
      </c>
      <c r="D59" s="251" t="s">
        <v>22</v>
      </c>
      <c r="E59" s="251">
        <v>400</v>
      </c>
      <c r="F59" s="251">
        <v>873</v>
      </c>
      <c r="G59" s="251">
        <f>E59*F59</f>
        <v>349200</v>
      </c>
      <c r="H59" s="251">
        <f t="shared" ref="H59:H63" si="35">E$18</f>
        <v>0</v>
      </c>
      <c r="I59" s="251">
        <f>+H59*G59</f>
        <v>0</v>
      </c>
      <c r="J59" s="251">
        <f t="shared" ref="J59" si="36">I59-K59</f>
        <v>0</v>
      </c>
      <c r="K59" s="257"/>
    </row>
    <row r="60" spans="2:11" ht="15.75" customHeight="1" x14ac:dyDescent="0.3">
      <c r="B60" s="258" t="s">
        <v>243</v>
      </c>
      <c r="C60" s="260" t="s">
        <v>25</v>
      </c>
      <c r="D60" s="251" t="s">
        <v>22</v>
      </c>
      <c r="E60" s="251">
        <v>400</v>
      </c>
      <c r="F60" s="249">
        <v>407</v>
      </c>
      <c r="G60" s="251">
        <f t="shared" ref="G60" si="37">E60*F60</f>
        <v>162800</v>
      </c>
      <c r="H60" s="251">
        <f t="shared" si="35"/>
        <v>0</v>
      </c>
      <c r="I60" s="251">
        <f>+H60*G60</f>
        <v>0</v>
      </c>
      <c r="J60" s="249">
        <f>I60-K60</f>
        <v>0</v>
      </c>
      <c r="K60" s="257"/>
    </row>
    <row r="61" spans="2:11" ht="15.75" customHeight="1" x14ac:dyDescent="0.3">
      <c r="B61" s="258" t="s">
        <v>244</v>
      </c>
      <c r="C61" s="260" t="s">
        <v>30</v>
      </c>
      <c r="D61" s="251" t="s">
        <v>22</v>
      </c>
      <c r="E61" s="251">
        <v>400</v>
      </c>
      <c r="F61" s="249">
        <v>244</v>
      </c>
      <c r="G61" s="251">
        <f t="shared" ref="G61" si="38">E61*F61</f>
        <v>97600</v>
      </c>
      <c r="H61" s="251">
        <f>E18</f>
        <v>0</v>
      </c>
      <c r="I61" s="251">
        <f>H61*G61</f>
        <v>0</v>
      </c>
      <c r="J61" s="249">
        <f>I61-K61</f>
        <v>0</v>
      </c>
      <c r="K61" s="257"/>
    </row>
    <row r="62" spans="2:11" ht="15.75" customHeight="1" x14ac:dyDescent="0.3">
      <c r="B62" s="258" t="s">
        <v>255</v>
      </c>
      <c r="C62" s="260" t="s">
        <v>31</v>
      </c>
      <c r="D62" s="251" t="s">
        <v>13</v>
      </c>
      <c r="E62" s="249">
        <v>33</v>
      </c>
      <c r="F62" s="249">
        <v>407</v>
      </c>
      <c r="G62" s="251">
        <f>E62*F62</f>
        <v>13431</v>
      </c>
      <c r="H62" s="251">
        <f t="shared" si="35"/>
        <v>0</v>
      </c>
      <c r="I62" s="251">
        <f>+H62*G62</f>
        <v>0</v>
      </c>
      <c r="J62" s="249">
        <f>I62-K62</f>
        <v>0</v>
      </c>
      <c r="K62" s="257">
        <f>I62</f>
        <v>0</v>
      </c>
    </row>
    <row r="63" spans="2:11" ht="15.75" customHeight="1" x14ac:dyDescent="0.3">
      <c r="B63" s="485" t="s">
        <v>245</v>
      </c>
      <c r="C63" s="486"/>
      <c r="D63" s="486"/>
      <c r="E63" s="486"/>
      <c r="F63" s="249"/>
      <c r="G63" s="250">
        <f>SUM(G59:G62)</f>
        <v>623031</v>
      </c>
      <c r="H63" s="251">
        <f t="shared" si="35"/>
        <v>0</v>
      </c>
      <c r="I63" s="250">
        <f>SUM(I59:I62)</f>
        <v>0</v>
      </c>
      <c r="J63" s="250">
        <f t="shared" ref="J63:K63" si="39">SUM(J59:J62)</f>
        <v>0</v>
      </c>
      <c r="K63" s="261">
        <f t="shared" si="39"/>
        <v>0</v>
      </c>
    </row>
    <row r="64" spans="2:11" ht="15.75" customHeight="1" x14ac:dyDescent="0.3">
      <c r="B64" s="253" t="s">
        <v>109</v>
      </c>
      <c r="C64" s="254" t="s">
        <v>99</v>
      </c>
      <c r="D64" s="254"/>
      <c r="E64" s="256"/>
      <c r="F64" s="250"/>
      <c r="G64" s="250"/>
      <c r="H64" s="256"/>
      <c r="I64" s="256"/>
      <c r="J64" s="250"/>
      <c r="K64" s="261"/>
    </row>
    <row r="65" spans="2:11" ht="15.75" customHeight="1" x14ac:dyDescent="0.3">
      <c r="B65" s="258" t="s">
        <v>246</v>
      </c>
      <c r="C65" s="260" t="s">
        <v>43</v>
      </c>
      <c r="D65" s="255" t="s">
        <v>216</v>
      </c>
      <c r="E65" s="249">
        <v>32</v>
      </c>
      <c r="F65" s="249">
        <v>7950</v>
      </c>
      <c r="G65" s="251">
        <f>E65*F65</f>
        <v>254400</v>
      </c>
      <c r="H65" s="251">
        <f t="shared" ref="H65:H66" si="40">E$18</f>
        <v>0</v>
      </c>
      <c r="I65" s="255">
        <f>+H65*G65</f>
        <v>0</v>
      </c>
      <c r="J65" s="251">
        <f>I65-K65</f>
        <v>0</v>
      </c>
      <c r="K65" s="257"/>
    </row>
    <row r="66" spans="2:11" ht="15.75" customHeight="1" x14ac:dyDescent="0.3">
      <c r="B66" s="258" t="s">
        <v>247</v>
      </c>
      <c r="C66" s="260" t="s">
        <v>50</v>
      </c>
      <c r="D66" s="255" t="s">
        <v>13</v>
      </c>
      <c r="E66" s="249">
        <v>1</v>
      </c>
      <c r="F66" s="249">
        <v>38000</v>
      </c>
      <c r="G66" s="251">
        <f>E66*F66</f>
        <v>38000</v>
      </c>
      <c r="H66" s="251">
        <f t="shared" si="40"/>
        <v>0</v>
      </c>
      <c r="I66" s="255">
        <f>+H66*G66</f>
        <v>0</v>
      </c>
      <c r="J66" s="251">
        <f t="shared" ref="J66" si="41">I66-K66</f>
        <v>0</v>
      </c>
      <c r="K66" s="257"/>
    </row>
    <row r="67" spans="2:11" ht="15.75" customHeight="1" x14ac:dyDescent="0.3">
      <c r="B67" s="485" t="s">
        <v>248</v>
      </c>
      <c r="C67" s="486"/>
      <c r="D67" s="486"/>
      <c r="E67" s="486"/>
      <c r="F67" s="249"/>
      <c r="G67" s="250">
        <f>SUM(G65:G66)</f>
        <v>292400</v>
      </c>
      <c r="H67" s="250"/>
      <c r="I67" s="250">
        <f>SUM(I65:I66)</f>
        <v>0</v>
      </c>
      <c r="J67" s="250">
        <f t="shared" ref="J67:K67" si="42">SUM(J65:J66)</f>
        <v>0</v>
      </c>
      <c r="K67" s="261">
        <f t="shared" si="42"/>
        <v>0</v>
      </c>
    </row>
    <row r="68" spans="2:11" ht="15.75" customHeight="1" x14ac:dyDescent="0.3">
      <c r="B68" s="253" t="s">
        <v>91</v>
      </c>
      <c r="C68" s="254" t="s">
        <v>108</v>
      </c>
      <c r="D68" s="254"/>
      <c r="E68" s="255"/>
      <c r="F68" s="249"/>
      <c r="G68" s="250"/>
      <c r="H68" s="255"/>
      <c r="I68" s="256"/>
      <c r="J68" s="249"/>
      <c r="K68" s="257"/>
    </row>
    <row r="69" spans="2:11" ht="15.75" customHeight="1" x14ac:dyDescent="0.3">
      <c r="B69" s="258" t="s">
        <v>249</v>
      </c>
      <c r="C69" s="260" t="s">
        <v>0</v>
      </c>
      <c r="D69" s="262">
        <v>0.05</v>
      </c>
      <c r="E69" s="249">
        <v>1</v>
      </c>
      <c r="F69" s="249">
        <v>31152</v>
      </c>
      <c r="G69" s="251">
        <f>E69*F69</f>
        <v>31152</v>
      </c>
      <c r="H69" s="251">
        <f t="shared" ref="H69:H70" si="43">E$18</f>
        <v>0</v>
      </c>
      <c r="I69" s="255">
        <f>+H69*G69</f>
        <v>0</v>
      </c>
      <c r="J69" s="251">
        <f t="shared" ref="J69:J70" si="44">I69-K69</f>
        <v>0</v>
      </c>
      <c r="K69" s="257">
        <f t="shared" ref="K69:K70" si="45">I69</f>
        <v>0</v>
      </c>
    </row>
    <row r="70" spans="2:11" ht="15.75" customHeight="1" x14ac:dyDescent="0.3">
      <c r="B70" s="258" t="s">
        <v>250</v>
      </c>
      <c r="C70" s="260" t="s">
        <v>221</v>
      </c>
      <c r="D70" s="262">
        <v>0.2</v>
      </c>
      <c r="E70" s="249">
        <v>1</v>
      </c>
      <c r="F70" s="249">
        <v>58480</v>
      </c>
      <c r="G70" s="251">
        <f>E70*F70</f>
        <v>58480</v>
      </c>
      <c r="H70" s="251">
        <f t="shared" si="43"/>
        <v>0</v>
      </c>
      <c r="I70" s="255">
        <f>+H70*G70</f>
        <v>0</v>
      </c>
      <c r="J70" s="251">
        <f t="shared" si="44"/>
        <v>0</v>
      </c>
      <c r="K70" s="261">
        <f t="shared" si="45"/>
        <v>0</v>
      </c>
    </row>
    <row r="71" spans="2:11" ht="15.75" customHeight="1" x14ac:dyDescent="0.3">
      <c r="B71" s="485" t="s">
        <v>251</v>
      </c>
      <c r="C71" s="486"/>
      <c r="D71" s="486"/>
      <c r="E71" s="486"/>
      <c r="F71" s="249"/>
      <c r="G71" s="250">
        <f>SUM(G69:G70)</f>
        <v>89632</v>
      </c>
      <c r="H71" s="250"/>
      <c r="I71" s="250">
        <f>SUM(I69:I70)</f>
        <v>0</v>
      </c>
      <c r="J71" s="250">
        <f t="shared" ref="J71:K71" si="46">SUM(J69:J70)</f>
        <v>0</v>
      </c>
      <c r="K71" s="261">
        <f t="shared" si="46"/>
        <v>0</v>
      </c>
    </row>
    <row r="72" spans="2:11" ht="15.75" customHeight="1" x14ac:dyDescent="0.3">
      <c r="B72" s="485" t="s">
        <v>252</v>
      </c>
      <c r="C72" s="486"/>
      <c r="D72" s="486"/>
      <c r="E72" s="486"/>
      <c r="F72" s="263"/>
      <c r="G72" s="264">
        <f>G71+G67+G63</f>
        <v>1005063</v>
      </c>
      <c r="H72" s="264"/>
      <c r="I72" s="250">
        <f>I71+I67+I63</f>
        <v>0</v>
      </c>
      <c r="J72" s="250">
        <f>J71+J67+J63</f>
        <v>0</v>
      </c>
      <c r="K72" s="261">
        <f>K71+K67+K63</f>
        <v>0</v>
      </c>
    </row>
    <row r="73" spans="2:11" ht="15.75" customHeight="1" thickBot="1" x14ac:dyDescent="0.35">
      <c r="B73" s="487" t="s">
        <v>266</v>
      </c>
      <c r="C73" s="488"/>
      <c r="D73" s="488"/>
      <c r="E73" s="488"/>
      <c r="F73" s="156"/>
      <c r="G73" s="157">
        <f>G72+G56+G36</f>
        <v>3257205</v>
      </c>
      <c r="H73" s="157"/>
      <c r="I73" s="157">
        <f t="shared" ref="I73:K73" si="47">I72+I56+I36</f>
        <v>61480994.699999996</v>
      </c>
      <c r="J73" s="157">
        <f t="shared" si="47"/>
        <v>39753508</v>
      </c>
      <c r="K73" s="158">
        <f t="shared" si="47"/>
        <v>21727486.699999999</v>
      </c>
    </row>
    <row r="74" spans="2:11" ht="15.75" customHeight="1" x14ac:dyDescent="0.3">
      <c r="E74" s="129"/>
    </row>
    <row r="75" spans="2:11" ht="15.75" customHeight="1" x14ac:dyDescent="0.3">
      <c r="E75" s="129"/>
      <c r="G75" s="142"/>
    </row>
    <row r="76" spans="2:11" ht="15.75" customHeight="1" x14ac:dyDescent="0.3">
      <c r="E76" s="129"/>
      <c r="G76" s="120"/>
    </row>
    <row r="77" spans="2:11" ht="15.75" customHeight="1" x14ac:dyDescent="0.3">
      <c r="E77" s="129"/>
      <c r="G77" s="66"/>
    </row>
    <row r="78" spans="2:11" ht="15.75" customHeight="1" x14ac:dyDescent="0.3">
      <c r="E78" s="129"/>
    </row>
    <row r="79" spans="2:11" ht="15.75" customHeight="1" x14ac:dyDescent="0.3">
      <c r="E79" s="129"/>
    </row>
    <row r="80" spans="2:11" ht="15.75" customHeight="1" x14ac:dyDescent="0.3">
      <c r="E80" s="129"/>
    </row>
    <row r="81" spans="5:5" ht="15.75" customHeight="1" x14ac:dyDescent="0.3">
      <c r="E81" s="129"/>
    </row>
    <row r="82" spans="5:5" ht="15.75" customHeight="1" x14ac:dyDescent="0.3">
      <c r="E82" s="129"/>
    </row>
    <row r="83" spans="5:5" ht="15.75" customHeight="1" x14ac:dyDescent="0.3">
      <c r="E83" s="129"/>
    </row>
    <row r="84" spans="5:5" ht="15.75" customHeight="1" x14ac:dyDescent="0.3">
      <c r="E84" s="129"/>
    </row>
    <row r="85" spans="5:5" ht="15.75" customHeight="1" x14ac:dyDescent="0.3">
      <c r="E85" s="129"/>
    </row>
    <row r="86" spans="5:5" ht="15.75" customHeight="1" x14ac:dyDescent="0.3">
      <c r="E86" s="129"/>
    </row>
    <row r="87" spans="5:5" ht="15.75" customHeight="1" x14ac:dyDescent="0.3">
      <c r="E87" s="129"/>
    </row>
    <row r="88" spans="5:5" ht="15.75" customHeight="1" x14ac:dyDescent="0.3">
      <c r="E88" s="129"/>
    </row>
    <row r="89" spans="5:5" ht="15.75" customHeight="1" x14ac:dyDescent="0.3">
      <c r="E89" s="129"/>
    </row>
    <row r="90" spans="5:5" ht="15.75" customHeight="1" x14ac:dyDescent="0.3">
      <c r="E90" s="129"/>
    </row>
    <row r="91" spans="5:5" ht="15.75" customHeight="1" x14ac:dyDescent="0.3">
      <c r="E91" s="129"/>
    </row>
    <row r="92" spans="5:5" ht="15.75" customHeight="1" x14ac:dyDescent="0.3">
      <c r="E92" s="129"/>
    </row>
    <row r="93" spans="5:5" ht="15.75" customHeight="1" x14ac:dyDescent="0.3">
      <c r="E93" s="129"/>
    </row>
    <row r="94" spans="5:5" ht="15.75" customHeight="1" x14ac:dyDescent="0.3">
      <c r="E94" s="129"/>
    </row>
    <row r="95" spans="5:5" ht="15.75" customHeight="1" x14ac:dyDescent="0.3">
      <c r="E95" s="129"/>
    </row>
    <row r="96" spans="5:5" ht="15.75" customHeight="1" x14ac:dyDescent="0.3">
      <c r="E96" s="129"/>
    </row>
    <row r="97" spans="5:5" ht="15.75" customHeight="1" x14ac:dyDescent="0.3">
      <c r="E97" s="129"/>
    </row>
    <row r="98" spans="5:5" ht="15.75" customHeight="1" x14ac:dyDescent="0.3">
      <c r="E98" s="129"/>
    </row>
    <row r="99" spans="5:5" ht="15.75" customHeight="1" x14ac:dyDescent="0.3">
      <c r="E99" s="129"/>
    </row>
    <row r="100" spans="5:5" ht="15.75" customHeight="1" x14ac:dyDescent="0.3">
      <c r="E100" s="129"/>
    </row>
    <row r="101" spans="5:5" ht="15.75" customHeight="1" x14ac:dyDescent="0.3">
      <c r="E101" s="129"/>
    </row>
    <row r="102" spans="5:5" ht="15.75" customHeight="1" x14ac:dyDescent="0.3">
      <c r="E102" s="129"/>
    </row>
    <row r="103" spans="5:5" ht="15.75" customHeight="1" x14ac:dyDescent="0.3">
      <c r="E103" s="129"/>
    </row>
    <row r="104" spans="5:5" ht="15.75" customHeight="1" x14ac:dyDescent="0.3">
      <c r="E104" s="129"/>
    </row>
    <row r="105" spans="5:5" ht="15.75" customHeight="1" x14ac:dyDescent="0.3">
      <c r="E105" s="129"/>
    </row>
    <row r="106" spans="5:5" ht="15.75" customHeight="1" x14ac:dyDescent="0.3">
      <c r="E106" s="129"/>
    </row>
    <row r="107" spans="5:5" ht="15.75" customHeight="1" x14ac:dyDescent="0.3">
      <c r="E107" s="129"/>
    </row>
    <row r="108" spans="5:5" ht="15.75" customHeight="1" x14ac:dyDescent="0.3">
      <c r="E108" s="129"/>
    </row>
    <row r="109" spans="5:5" ht="15.75" customHeight="1" x14ac:dyDescent="0.3">
      <c r="E109" s="129"/>
    </row>
    <row r="110" spans="5:5" ht="15.75" customHeight="1" x14ac:dyDescent="0.3">
      <c r="E110" s="129"/>
    </row>
    <row r="111" spans="5:5" ht="15.75" customHeight="1" x14ac:dyDescent="0.3">
      <c r="E111" s="129"/>
    </row>
    <row r="112" spans="5:5" ht="15.75" customHeight="1" x14ac:dyDescent="0.3">
      <c r="E112" s="129"/>
    </row>
    <row r="113" spans="5:5" ht="15.75" customHeight="1" x14ac:dyDescent="0.3">
      <c r="E113" s="129"/>
    </row>
    <row r="114" spans="5:5" ht="15.75" customHeight="1" x14ac:dyDescent="0.3">
      <c r="E114" s="129"/>
    </row>
    <row r="115" spans="5:5" ht="15.75" customHeight="1" x14ac:dyDescent="0.3">
      <c r="E115" s="129"/>
    </row>
    <row r="116" spans="5:5" ht="15.75" customHeight="1" x14ac:dyDescent="0.3">
      <c r="E116" s="129"/>
    </row>
    <row r="117" spans="5:5" ht="15.75" customHeight="1" x14ac:dyDescent="0.3">
      <c r="E117" s="129"/>
    </row>
    <row r="118" spans="5:5" ht="15.75" customHeight="1" x14ac:dyDescent="0.3">
      <c r="E118" s="129"/>
    </row>
    <row r="119" spans="5:5" ht="15.75" customHeight="1" x14ac:dyDescent="0.3">
      <c r="E119" s="129"/>
    </row>
    <row r="120" spans="5:5" ht="15.75" customHeight="1" x14ac:dyDescent="0.3">
      <c r="E120" s="129"/>
    </row>
    <row r="121" spans="5:5" ht="15.75" customHeight="1" x14ac:dyDescent="0.3">
      <c r="E121" s="129"/>
    </row>
    <row r="122" spans="5:5" ht="15.75" customHeight="1" x14ac:dyDescent="0.3">
      <c r="E122" s="129"/>
    </row>
    <row r="123" spans="5:5" ht="15.75" customHeight="1" x14ac:dyDescent="0.3">
      <c r="E123" s="129"/>
    </row>
    <row r="124" spans="5:5" ht="15.75" customHeight="1" x14ac:dyDescent="0.3">
      <c r="E124" s="129"/>
    </row>
    <row r="125" spans="5:5" ht="15.75" customHeight="1" x14ac:dyDescent="0.3">
      <c r="E125" s="129"/>
    </row>
    <row r="126" spans="5:5" ht="15.75" customHeight="1" x14ac:dyDescent="0.3">
      <c r="E126" s="129"/>
    </row>
    <row r="127" spans="5:5" ht="15.75" customHeight="1" x14ac:dyDescent="0.3">
      <c r="E127" s="129"/>
    </row>
    <row r="128" spans="5:5" ht="15.75" customHeight="1" x14ac:dyDescent="0.3">
      <c r="E128" s="129"/>
    </row>
    <row r="129" spans="5:5" ht="15.75" customHeight="1" x14ac:dyDescent="0.3">
      <c r="E129" s="129"/>
    </row>
    <row r="130" spans="5:5" ht="15.75" customHeight="1" x14ac:dyDescent="0.3">
      <c r="E130" s="129"/>
    </row>
    <row r="131" spans="5:5" ht="15.75" customHeight="1" x14ac:dyDescent="0.3">
      <c r="E131" s="129"/>
    </row>
    <row r="132" spans="5:5" ht="15.75" customHeight="1" x14ac:dyDescent="0.3">
      <c r="E132" s="129"/>
    </row>
    <row r="133" spans="5:5" ht="15.75" customHeight="1" x14ac:dyDescent="0.3">
      <c r="E133" s="129"/>
    </row>
    <row r="134" spans="5:5" ht="15.75" customHeight="1" x14ac:dyDescent="0.3">
      <c r="E134" s="129"/>
    </row>
    <row r="135" spans="5:5" ht="15.75" customHeight="1" x14ac:dyDescent="0.3">
      <c r="E135" s="129"/>
    </row>
    <row r="136" spans="5:5" ht="15.75" customHeight="1" x14ac:dyDescent="0.3">
      <c r="E136" s="129"/>
    </row>
    <row r="137" spans="5:5" ht="15.75" customHeight="1" x14ac:dyDescent="0.3">
      <c r="E137" s="129"/>
    </row>
    <row r="138" spans="5:5" ht="15.75" customHeight="1" x14ac:dyDescent="0.3">
      <c r="E138" s="129"/>
    </row>
    <row r="139" spans="5:5" ht="15.75" customHeight="1" x14ac:dyDescent="0.3">
      <c r="E139" s="129"/>
    </row>
    <row r="140" spans="5:5" ht="15.75" customHeight="1" x14ac:dyDescent="0.3">
      <c r="E140" s="129"/>
    </row>
    <row r="141" spans="5:5" ht="15.75" customHeight="1" x14ac:dyDescent="0.3">
      <c r="E141" s="129"/>
    </row>
    <row r="142" spans="5:5" ht="15.75" customHeight="1" x14ac:dyDescent="0.3">
      <c r="E142" s="129"/>
    </row>
    <row r="143" spans="5:5" ht="15.75" customHeight="1" x14ac:dyDescent="0.3">
      <c r="E143" s="129"/>
    </row>
    <row r="144" spans="5:5" ht="15.75" customHeight="1" x14ac:dyDescent="0.3">
      <c r="E144" s="129"/>
    </row>
    <row r="145" spans="5:5" ht="15.75" customHeight="1" x14ac:dyDescent="0.3">
      <c r="E145" s="129"/>
    </row>
    <row r="146" spans="5:5" ht="15.75" customHeight="1" x14ac:dyDescent="0.3">
      <c r="E146" s="129"/>
    </row>
    <row r="147" spans="5:5" ht="15.75" customHeight="1" x14ac:dyDescent="0.3">
      <c r="E147" s="129"/>
    </row>
    <row r="148" spans="5:5" ht="15.75" customHeight="1" x14ac:dyDescent="0.3">
      <c r="E148" s="129"/>
    </row>
    <row r="149" spans="5:5" ht="15.75" customHeight="1" x14ac:dyDescent="0.3">
      <c r="E149" s="129"/>
    </row>
    <row r="150" spans="5:5" ht="15.75" customHeight="1" x14ac:dyDescent="0.3">
      <c r="E150" s="129"/>
    </row>
    <row r="151" spans="5:5" ht="15.75" customHeight="1" x14ac:dyDescent="0.3">
      <c r="E151" s="129"/>
    </row>
    <row r="152" spans="5:5" ht="15.75" customHeight="1" x14ac:dyDescent="0.3">
      <c r="E152" s="129"/>
    </row>
    <row r="153" spans="5:5" ht="15.75" customHeight="1" x14ac:dyDescent="0.3">
      <c r="E153" s="129"/>
    </row>
    <row r="154" spans="5:5" ht="15.75" customHeight="1" x14ac:dyDescent="0.3">
      <c r="E154" s="129"/>
    </row>
    <row r="155" spans="5:5" ht="15.75" customHeight="1" x14ac:dyDescent="0.3">
      <c r="E155" s="129"/>
    </row>
    <row r="156" spans="5:5" ht="15.75" customHeight="1" x14ac:dyDescent="0.3">
      <c r="E156" s="129"/>
    </row>
    <row r="157" spans="5:5" ht="15.75" customHeight="1" x14ac:dyDescent="0.3">
      <c r="E157" s="129"/>
    </row>
    <row r="158" spans="5:5" ht="15.75" customHeight="1" x14ac:dyDescent="0.3">
      <c r="E158" s="129"/>
    </row>
    <row r="159" spans="5:5" ht="15.75" customHeight="1" x14ac:dyDescent="0.3">
      <c r="E159" s="129"/>
    </row>
    <row r="160" spans="5:5" ht="15.75" customHeight="1" x14ac:dyDescent="0.3">
      <c r="E160" s="129"/>
    </row>
    <row r="161" spans="5:5" ht="15.75" customHeight="1" x14ac:dyDescent="0.3">
      <c r="E161" s="129"/>
    </row>
    <row r="162" spans="5:5" ht="15.75" customHeight="1" x14ac:dyDescent="0.3">
      <c r="E162" s="129"/>
    </row>
    <row r="163" spans="5:5" ht="15.75" customHeight="1" x14ac:dyDescent="0.3">
      <c r="E163" s="129"/>
    </row>
    <row r="164" spans="5:5" ht="15.75" customHeight="1" x14ac:dyDescent="0.3">
      <c r="E164" s="129"/>
    </row>
    <row r="165" spans="5:5" ht="15.75" customHeight="1" x14ac:dyDescent="0.3">
      <c r="E165" s="129"/>
    </row>
    <row r="166" spans="5:5" ht="15.75" customHeight="1" x14ac:dyDescent="0.3">
      <c r="E166" s="129"/>
    </row>
    <row r="167" spans="5:5" ht="15.75" customHeight="1" x14ac:dyDescent="0.3">
      <c r="E167" s="129"/>
    </row>
    <row r="168" spans="5:5" ht="15.75" customHeight="1" x14ac:dyDescent="0.3">
      <c r="E168" s="129"/>
    </row>
    <row r="169" spans="5:5" ht="15.75" customHeight="1" x14ac:dyDescent="0.3">
      <c r="E169" s="129"/>
    </row>
    <row r="170" spans="5:5" ht="15.75" customHeight="1" x14ac:dyDescent="0.3">
      <c r="E170" s="129"/>
    </row>
    <row r="171" spans="5:5" ht="15.75" customHeight="1" x14ac:dyDescent="0.3">
      <c r="E171" s="129"/>
    </row>
    <row r="172" spans="5:5" ht="15.75" customHeight="1" x14ac:dyDescent="0.3">
      <c r="E172" s="129"/>
    </row>
    <row r="173" spans="5:5" ht="15.75" customHeight="1" x14ac:dyDescent="0.3">
      <c r="E173" s="129"/>
    </row>
    <row r="174" spans="5:5" ht="15.75" customHeight="1" x14ac:dyDescent="0.3">
      <c r="E174" s="129"/>
    </row>
    <row r="175" spans="5:5" ht="15.75" customHeight="1" x14ac:dyDescent="0.3">
      <c r="E175" s="129"/>
    </row>
    <row r="176" spans="5:5" ht="15.75" customHeight="1" x14ac:dyDescent="0.3">
      <c r="E176" s="129"/>
    </row>
    <row r="177" spans="5:5" ht="15.75" customHeight="1" x14ac:dyDescent="0.3">
      <c r="E177" s="129"/>
    </row>
    <row r="178" spans="5:5" ht="15.75" customHeight="1" x14ac:dyDescent="0.3">
      <c r="E178" s="129"/>
    </row>
    <row r="179" spans="5:5" ht="15.75" customHeight="1" x14ac:dyDescent="0.3">
      <c r="E179" s="129"/>
    </row>
    <row r="180" spans="5:5" ht="15.75" customHeight="1" x14ac:dyDescent="0.3">
      <c r="E180" s="129"/>
    </row>
    <row r="181" spans="5:5" ht="15.75" customHeight="1" x14ac:dyDescent="0.3">
      <c r="E181" s="129"/>
    </row>
    <row r="182" spans="5:5" ht="15.75" customHeight="1" x14ac:dyDescent="0.3">
      <c r="E182" s="129"/>
    </row>
    <row r="183" spans="5:5" ht="15.75" customHeight="1" x14ac:dyDescent="0.3">
      <c r="E183" s="129"/>
    </row>
    <row r="184" spans="5:5" ht="15.75" customHeight="1" x14ac:dyDescent="0.3">
      <c r="E184" s="129"/>
    </row>
    <row r="185" spans="5:5" ht="15.75" customHeight="1" x14ac:dyDescent="0.3">
      <c r="E185" s="129"/>
    </row>
    <row r="186" spans="5:5" ht="15.75" customHeight="1" x14ac:dyDescent="0.3">
      <c r="E186" s="129"/>
    </row>
    <row r="187" spans="5:5" ht="15.75" customHeight="1" x14ac:dyDescent="0.3">
      <c r="E187" s="129"/>
    </row>
    <row r="188" spans="5:5" ht="15.75" customHeight="1" x14ac:dyDescent="0.3">
      <c r="E188" s="129"/>
    </row>
    <row r="189" spans="5:5" ht="15.75" customHeight="1" x14ac:dyDescent="0.3">
      <c r="E189" s="129"/>
    </row>
    <row r="190" spans="5:5" ht="15.75" customHeight="1" x14ac:dyDescent="0.3">
      <c r="E190" s="129"/>
    </row>
    <row r="191" spans="5:5" ht="15.75" customHeight="1" x14ac:dyDescent="0.3">
      <c r="E191" s="129"/>
    </row>
    <row r="192" spans="5:5" ht="15.75" customHeight="1" x14ac:dyDescent="0.3">
      <c r="E192" s="129"/>
    </row>
    <row r="193" spans="5:5" ht="15.75" customHeight="1" x14ac:dyDescent="0.3">
      <c r="E193" s="129"/>
    </row>
    <row r="194" spans="5:5" ht="15.75" customHeight="1" x14ac:dyDescent="0.3">
      <c r="E194" s="129"/>
    </row>
    <row r="195" spans="5:5" ht="15.75" customHeight="1" x14ac:dyDescent="0.3">
      <c r="E195" s="129"/>
    </row>
    <row r="196" spans="5:5" ht="15.75" customHeight="1" x14ac:dyDescent="0.3">
      <c r="E196" s="129"/>
    </row>
    <row r="197" spans="5:5" ht="15.75" customHeight="1" x14ac:dyDescent="0.3">
      <c r="E197" s="129"/>
    </row>
    <row r="198" spans="5:5" ht="15.75" customHeight="1" x14ac:dyDescent="0.3">
      <c r="E198" s="129"/>
    </row>
    <row r="199" spans="5:5" ht="15.75" customHeight="1" x14ac:dyDescent="0.3">
      <c r="E199" s="129"/>
    </row>
    <row r="200" spans="5:5" ht="15.75" customHeight="1" x14ac:dyDescent="0.3">
      <c r="E200" s="129"/>
    </row>
    <row r="201" spans="5:5" ht="15.75" customHeight="1" x14ac:dyDescent="0.3">
      <c r="E201" s="129"/>
    </row>
    <row r="202" spans="5:5" ht="15.75" customHeight="1" x14ac:dyDescent="0.3">
      <c r="E202" s="129"/>
    </row>
    <row r="203" spans="5:5" ht="15.75" customHeight="1" x14ac:dyDescent="0.3">
      <c r="E203" s="129"/>
    </row>
    <row r="204" spans="5:5" ht="15.75" customHeight="1" x14ac:dyDescent="0.3">
      <c r="E204" s="129"/>
    </row>
    <row r="205" spans="5:5" ht="15.75" customHeight="1" x14ac:dyDescent="0.3">
      <c r="E205" s="129"/>
    </row>
    <row r="206" spans="5:5" ht="15.75" customHeight="1" x14ac:dyDescent="0.3">
      <c r="E206" s="129"/>
    </row>
    <row r="207" spans="5:5" ht="15.75" customHeight="1" x14ac:dyDescent="0.3">
      <c r="E207" s="129"/>
    </row>
    <row r="208" spans="5:5" ht="15.75" customHeight="1" x14ac:dyDescent="0.3">
      <c r="E208" s="129"/>
    </row>
    <row r="209" spans="5:5" ht="15.75" customHeight="1" x14ac:dyDescent="0.3">
      <c r="E209" s="129"/>
    </row>
    <row r="210" spans="5:5" ht="15.75" customHeight="1" x14ac:dyDescent="0.3">
      <c r="E210" s="129"/>
    </row>
    <row r="211" spans="5:5" ht="15.75" customHeight="1" x14ac:dyDescent="0.3">
      <c r="E211" s="129"/>
    </row>
    <row r="212" spans="5:5" ht="15.75" customHeight="1" x14ac:dyDescent="0.3">
      <c r="E212" s="129"/>
    </row>
    <row r="213" spans="5:5" ht="15.75" customHeight="1" x14ac:dyDescent="0.3">
      <c r="E213" s="129"/>
    </row>
    <row r="214" spans="5:5" ht="15.75" customHeight="1" x14ac:dyDescent="0.3">
      <c r="E214" s="129"/>
    </row>
    <row r="215" spans="5:5" ht="15.75" customHeight="1" x14ac:dyDescent="0.3">
      <c r="E215" s="129"/>
    </row>
    <row r="216" spans="5:5" ht="15.75" customHeight="1" x14ac:dyDescent="0.3">
      <c r="E216" s="129"/>
    </row>
    <row r="217" spans="5:5" ht="15.75" customHeight="1" x14ac:dyDescent="0.3">
      <c r="E217" s="129"/>
    </row>
    <row r="218" spans="5:5" ht="15.75" customHeight="1" x14ac:dyDescent="0.3">
      <c r="E218" s="129"/>
    </row>
    <row r="219" spans="5:5" ht="15.75" customHeight="1" x14ac:dyDescent="0.3">
      <c r="E219" s="129"/>
    </row>
    <row r="220" spans="5:5" ht="15.75" customHeight="1" x14ac:dyDescent="0.3">
      <c r="E220" s="129"/>
    </row>
    <row r="221" spans="5:5" ht="15.75" customHeight="1" x14ac:dyDescent="0.3">
      <c r="E221" s="129"/>
    </row>
    <row r="222" spans="5:5" ht="15.75" customHeight="1" x14ac:dyDescent="0.3">
      <c r="E222" s="129"/>
    </row>
    <row r="223" spans="5:5" ht="15.75" customHeight="1" x14ac:dyDescent="0.3">
      <c r="E223" s="129"/>
    </row>
    <row r="224" spans="5:5" ht="15.75" customHeight="1" x14ac:dyDescent="0.3">
      <c r="E224" s="129"/>
    </row>
    <row r="225" spans="5:5" ht="15.75" customHeight="1" x14ac:dyDescent="0.3">
      <c r="E225" s="129"/>
    </row>
    <row r="226" spans="5:5" ht="15.75" customHeight="1" x14ac:dyDescent="0.3">
      <c r="E226" s="129"/>
    </row>
    <row r="227" spans="5:5" ht="15.75" customHeight="1" x14ac:dyDescent="0.3">
      <c r="E227" s="129"/>
    </row>
    <row r="228" spans="5:5" ht="15.75" customHeight="1" x14ac:dyDescent="0.3">
      <c r="E228" s="129"/>
    </row>
    <row r="229" spans="5:5" ht="15.75" customHeight="1" x14ac:dyDescent="0.3">
      <c r="E229" s="129"/>
    </row>
    <row r="230" spans="5:5" ht="15.75" customHeight="1" x14ac:dyDescent="0.3">
      <c r="E230" s="129"/>
    </row>
    <row r="231" spans="5:5" ht="15.75" customHeight="1" x14ac:dyDescent="0.3">
      <c r="E231" s="129"/>
    </row>
    <row r="232" spans="5:5" ht="15.75" customHeight="1" x14ac:dyDescent="0.3">
      <c r="E232" s="129"/>
    </row>
    <row r="233" spans="5:5" ht="15.75" customHeight="1" x14ac:dyDescent="0.3">
      <c r="E233" s="129"/>
    </row>
    <row r="234" spans="5:5" ht="15.75" customHeight="1" x14ac:dyDescent="0.3">
      <c r="E234" s="129"/>
    </row>
    <row r="235" spans="5:5" ht="15.75" customHeight="1" x14ac:dyDescent="0.3">
      <c r="E235" s="129"/>
    </row>
    <row r="236" spans="5:5" ht="15.75" customHeight="1" x14ac:dyDescent="0.3">
      <c r="E236" s="129"/>
    </row>
    <row r="237" spans="5:5" ht="15.75" customHeight="1" x14ac:dyDescent="0.3">
      <c r="E237" s="129"/>
    </row>
    <row r="238" spans="5:5" ht="15.75" customHeight="1" x14ac:dyDescent="0.3">
      <c r="E238" s="129"/>
    </row>
    <row r="239" spans="5:5" ht="15.75" customHeight="1" x14ac:dyDescent="0.3">
      <c r="E239" s="129"/>
    </row>
    <row r="240" spans="5:5" ht="15.75" customHeight="1" x14ac:dyDescent="0.3">
      <c r="E240" s="129"/>
    </row>
    <row r="241" spans="5:5" ht="15.75" customHeight="1" x14ac:dyDescent="0.3">
      <c r="E241" s="129"/>
    </row>
    <row r="242" spans="5:5" ht="15.75" customHeight="1" x14ac:dyDescent="0.3">
      <c r="E242" s="129"/>
    </row>
    <row r="243" spans="5:5" ht="15.75" customHeight="1" x14ac:dyDescent="0.3">
      <c r="E243" s="129"/>
    </row>
    <row r="244" spans="5:5" ht="15.75" customHeight="1" x14ac:dyDescent="0.3">
      <c r="E244" s="129"/>
    </row>
    <row r="245" spans="5:5" ht="15.75" customHeight="1" x14ac:dyDescent="0.3">
      <c r="E245" s="129"/>
    </row>
    <row r="246" spans="5:5" ht="15.75" customHeight="1" x14ac:dyDescent="0.3">
      <c r="E246" s="129"/>
    </row>
    <row r="247" spans="5:5" ht="15.75" customHeight="1" x14ac:dyDescent="0.3">
      <c r="E247" s="129"/>
    </row>
    <row r="248" spans="5:5" ht="15.75" customHeight="1" x14ac:dyDescent="0.3">
      <c r="E248" s="129"/>
    </row>
    <row r="249" spans="5:5" ht="15.75" customHeight="1" x14ac:dyDescent="0.3">
      <c r="E249" s="129"/>
    </row>
    <row r="250" spans="5:5" ht="15.75" customHeight="1" x14ac:dyDescent="0.3">
      <c r="E250" s="129"/>
    </row>
    <row r="251" spans="5:5" ht="15.75" customHeight="1" x14ac:dyDescent="0.3">
      <c r="E251" s="129"/>
    </row>
    <row r="252" spans="5:5" ht="15.75" customHeight="1" x14ac:dyDescent="0.3">
      <c r="E252" s="129"/>
    </row>
    <row r="253" spans="5:5" ht="15.75" customHeight="1" x14ac:dyDescent="0.3">
      <c r="E253" s="129"/>
    </row>
    <row r="254" spans="5:5" ht="15.75" customHeight="1" x14ac:dyDescent="0.3">
      <c r="E254" s="129"/>
    </row>
    <row r="255" spans="5:5" ht="15.75" customHeight="1" x14ac:dyDescent="0.3">
      <c r="E255" s="129"/>
    </row>
    <row r="256" spans="5:5" ht="15.75" customHeight="1" x14ac:dyDescent="0.3">
      <c r="E256" s="129"/>
    </row>
    <row r="257" spans="5:5" ht="15.75" customHeight="1" x14ac:dyDescent="0.3">
      <c r="E257" s="129"/>
    </row>
    <row r="258" spans="5:5" ht="15.75" customHeight="1" x14ac:dyDescent="0.3">
      <c r="E258" s="129"/>
    </row>
    <row r="259" spans="5:5" ht="15.75" customHeight="1" x14ac:dyDescent="0.3">
      <c r="E259" s="129"/>
    </row>
    <row r="260" spans="5:5" ht="15.75" customHeight="1" x14ac:dyDescent="0.3">
      <c r="E260" s="129"/>
    </row>
    <row r="261" spans="5:5" ht="15.75" customHeight="1" x14ac:dyDescent="0.3">
      <c r="E261" s="129"/>
    </row>
    <row r="262" spans="5:5" ht="15.75" customHeight="1" x14ac:dyDescent="0.3">
      <c r="E262" s="129"/>
    </row>
    <row r="263" spans="5:5" ht="15.75" customHeight="1" x14ac:dyDescent="0.3">
      <c r="E263" s="129"/>
    </row>
    <row r="264" spans="5:5" ht="15.75" customHeight="1" x14ac:dyDescent="0.3">
      <c r="E264" s="129"/>
    </row>
    <row r="265" spans="5:5" ht="15.75" customHeight="1" x14ac:dyDescent="0.3">
      <c r="E265" s="129"/>
    </row>
    <row r="266" spans="5:5" ht="15.75" customHeight="1" x14ac:dyDescent="0.3">
      <c r="E266" s="129"/>
    </row>
    <row r="267" spans="5:5" ht="15.75" customHeight="1" x14ac:dyDescent="0.3">
      <c r="E267" s="129"/>
    </row>
    <row r="268" spans="5:5" ht="15.75" customHeight="1" x14ac:dyDescent="0.3">
      <c r="E268" s="129"/>
    </row>
    <row r="269" spans="5:5" ht="15.75" customHeight="1" x14ac:dyDescent="0.3">
      <c r="E269" s="129"/>
    </row>
    <row r="270" spans="5:5" ht="15.75" customHeight="1" x14ac:dyDescent="0.3">
      <c r="E270" s="129"/>
    </row>
    <row r="271" spans="5:5" ht="15.75" customHeight="1" x14ac:dyDescent="0.3">
      <c r="E271" s="129"/>
    </row>
    <row r="272" spans="5:5" ht="15.75" customHeight="1" x14ac:dyDescent="0.3">
      <c r="E272" s="129"/>
    </row>
    <row r="273" spans="5:5" ht="15.75" customHeight="1" x14ac:dyDescent="0.3">
      <c r="E273" s="129"/>
    </row>
    <row r="274" spans="5:5" ht="15.75" customHeight="1" x14ac:dyDescent="0.3">
      <c r="E274" s="129"/>
    </row>
    <row r="275" spans="5:5" ht="15.75" customHeight="1" x14ac:dyDescent="0.3">
      <c r="E275" s="129"/>
    </row>
    <row r="276" spans="5:5" ht="15.75" customHeight="1" x14ac:dyDescent="0.3">
      <c r="E276" s="129"/>
    </row>
    <row r="277" spans="5:5" ht="15.75" customHeight="1" x14ac:dyDescent="0.3">
      <c r="E277" s="129"/>
    </row>
    <row r="278" spans="5:5" ht="15.75" customHeight="1" x14ac:dyDescent="0.3">
      <c r="E278" s="129"/>
    </row>
    <row r="279" spans="5:5" ht="15.75" customHeight="1" x14ac:dyDescent="0.3">
      <c r="E279" s="129"/>
    </row>
    <row r="280" spans="5:5" ht="15.75" customHeight="1" x14ac:dyDescent="0.3">
      <c r="E280" s="129"/>
    </row>
    <row r="281" spans="5:5" ht="15.75" customHeight="1" x14ac:dyDescent="0.3">
      <c r="E281" s="129"/>
    </row>
    <row r="282" spans="5:5" ht="15.75" customHeight="1" x14ac:dyDescent="0.3">
      <c r="E282" s="129"/>
    </row>
    <row r="283" spans="5:5" ht="15.75" customHeight="1" x14ac:dyDescent="0.3">
      <c r="E283" s="129"/>
    </row>
    <row r="284" spans="5:5" ht="15.75" customHeight="1" x14ac:dyDescent="0.3">
      <c r="E284" s="129"/>
    </row>
    <row r="285" spans="5:5" ht="15.75" customHeight="1" x14ac:dyDescent="0.3">
      <c r="E285" s="129"/>
    </row>
    <row r="286" spans="5:5" ht="15.75" customHeight="1" x14ac:dyDescent="0.3">
      <c r="E286" s="129"/>
    </row>
    <row r="287" spans="5:5" ht="15.75" customHeight="1" x14ac:dyDescent="0.3">
      <c r="E287" s="129"/>
    </row>
    <row r="288" spans="5:5" ht="15.75" customHeight="1" x14ac:dyDescent="0.3">
      <c r="E288" s="129"/>
    </row>
    <row r="289" spans="5:5" ht="15.75" customHeight="1" x14ac:dyDescent="0.3">
      <c r="E289" s="129"/>
    </row>
    <row r="290" spans="5:5" ht="15.75" customHeight="1" x14ac:dyDescent="0.3">
      <c r="E290" s="129"/>
    </row>
    <row r="291" spans="5:5" ht="15.75" customHeight="1" x14ac:dyDescent="0.3">
      <c r="E291" s="129"/>
    </row>
    <row r="292" spans="5:5" ht="15.75" customHeight="1" x14ac:dyDescent="0.3">
      <c r="E292" s="129"/>
    </row>
    <row r="293" spans="5:5" ht="15.75" customHeight="1" x14ac:dyDescent="0.3">
      <c r="E293" s="129"/>
    </row>
    <row r="294" spans="5:5" ht="15.75" customHeight="1" x14ac:dyDescent="0.3">
      <c r="E294" s="129"/>
    </row>
    <row r="295" spans="5:5" ht="15.75" customHeight="1" x14ac:dyDescent="0.3">
      <c r="E295" s="129"/>
    </row>
    <row r="296" spans="5:5" ht="15.75" customHeight="1" x14ac:dyDescent="0.3">
      <c r="E296" s="129"/>
    </row>
    <row r="297" spans="5:5" ht="15.75" customHeight="1" x14ac:dyDescent="0.3">
      <c r="E297" s="129"/>
    </row>
    <row r="298" spans="5:5" ht="15.75" customHeight="1" x14ac:dyDescent="0.3">
      <c r="E298" s="129"/>
    </row>
    <row r="299" spans="5:5" ht="15.75" customHeight="1" x14ac:dyDescent="0.3">
      <c r="E299" s="129"/>
    </row>
    <row r="300" spans="5:5" ht="15.75" customHeight="1" x14ac:dyDescent="0.3">
      <c r="E300" s="129"/>
    </row>
    <row r="301" spans="5:5" ht="15.75" customHeight="1" x14ac:dyDescent="0.3">
      <c r="E301" s="129"/>
    </row>
    <row r="302" spans="5:5" ht="15.75" customHeight="1" x14ac:dyDescent="0.3">
      <c r="E302" s="129"/>
    </row>
    <row r="303" spans="5:5" ht="15.75" customHeight="1" x14ac:dyDescent="0.3">
      <c r="E303" s="129"/>
    </row>
    <row r="304" spans="5:5" ht="15.75" customHeight="1" x14ac:dyDescent="0.3">
      <c r="E304" s="129"/>
    </row>
    <row r="305" spans="5:5" ht="15.75" customHeight="1" x14ac:dyDescent="0.3">
      <c r="E305" s="129"/>
    </row>
    <row r="306" spans="5:5" ht="15.75" customHeight="1" x14ac:dyDescent="0.3">
      <c r="E306" s="129"/>
    </row>
    <row r="307" spans="5:5" ht="15.75" customHeight="1" x14ac:dyDescent="0.3">
      <c r="E307" s="129"/>
    </row>
    <row r="308" spans="5:5" ht="15.75" customHeight="1" x14ac:dyDescent="0.3">
      <c r="E308" s="129"/>
    </row>
    <row r="309" spans="5:5" ht="15.75" customHeight="1" x14ac:dyDescent="0.3">
      <c r="E309" s="129"/>
    </row>
    <row r="310" spans="5:5" ht="15.75" customHeight="1" x14ac:dyDescent="0.3">
      <c r="E310" s="129"/>
    </row>
    <row r="311" spans="5:5" ht="15.75" customHeight="1" x14ac:dyDescent="0.3">
      <c r="E311" s="129"/>
    </row>
    <row r="312" spans="5:5" ht="15.75" customHeight="1" x14ac:dyDescent="0.3">
      <c r="E312" s="129"/>
    </row>
    <row r="313" spans="5:5" ht="15.75" customHeight="1" x14ac:dyDescent="0.3">
      <c r="E313" s="129"/>
    </row>
    <row r="314" spans="5:5" ht="15.75" customHeight="1" x14ac:dyDescent="0.3">
      <c r="E314" s="129"/>
    </row>
    <row r="315" spans="5:5" ht="15.75" customHeight="1" x14ac:dyDescent="0.3">
      <c r="E315" s="129"/>
    </row>
    <row r="316" spans="5:5" ht="15.75" customHeight="1" x14ac:dyDescent="0.3">
      <c r="E316" s="129"/>
    </row>
    <row r="317" spans="5:5" ht="15.75" customHeight="1" x14ac:dyDescent="0.3">
      <c r="E317" s="129"/>
    </row>
    <row r="318" spans="5:5" ht="15.75" customHeight="1" x14ac:dyDescent="0.3">
      <c r="E318" s="129"/>
    </row>
    <row r="319" spans="5:5" ht="15.75" customHeight="1" x14ac:dyDescent="0.3">
      <c r="E319" s="129"/>
    </row>
    <row r="320" spans="5:5" ht="15.75" customHeight="1" x14ac:dyDescent="0.3">
      <c r="E320" s="129"/>
    </row>
    <row r="321" spans="5:5" ht="15.75" customHeight="1" x14ac:dyDescent="0.3">
      <c r="E321" s="129"/>
    </row>
    <row r="322" spans="5:5" ht="15.75" customHeight="1" x14ac:dyDescent="0.3">
      <c r="E322" s="129"/>
    </row>
    <row r="323" spans="5:5" ht="15.75" customHeight="1" x14ac:dyDescent="0.3">
      <c r="E323" s="129"/>
    </row>
    <row r="324" spans="5:5" ht="15.75" customHeight="1" x14ac:dyDescent="0.3">
      <c r="E324" s="129"/>
    </row>
    <row r="325" spans="5:5" ht="15.75" customHeight="1" x14ac:dyDescent="0.3">
      <c r="E325" s="129"/>
    </row>
    <row r="326" spans="5:5" ht="15.75" customHeight="1" x14ac:dyDescent="0.3">
      <c r="E326" s="129"/>
    </row>
    <row r="327" spans="5:5" ht="15.75" customHeight="1" x14ac:dyDescent="0.3">
      <c r="E327" s="129"/>
    </row>
    <row r="328" spans="5:5" ht="15.75" customHeight="1" x14ac:dyDescent="0.3">
      <c r="E328" s="129"/>
    </row>
    <row r="329" spans="5:5" ht="15.75" customHeight="1" x14ac:dyDescent="0.3">
      <c r="E329" s="129"/>
    </row>
    <row r="330" spans="5:5" ht="15.75" customHeight="1" x14ac:dyDescent="0.3">
      <c r="E330" s="129"/>
    </row>
    <row r="331" spans="5:5" ht="15.75" customHeight="1" x14ac:dyDescent="0.3">
      <c r="E331" s="129"/>
    </row>
    <row r="332" spans="5:5" ht="15.75" customHeight="1" x14ac:dyDescent="0.3">
      <c r="E332" s="129"/>
    </row>
    <row r="333" spans="5:5" ht="15.75" customHeight="1" x14ac:dyDescent="0.3">
      <c r="E333" s="129"/>
    </row>
    <row r="334" spans="5:5" ht="15.75" customHeight="1" x14ac:dyDescent="0.3">
      <c r="E334" s="129"/>
    </row>
    <row r="335" spans="5:5" ht="15.75" customHeight="1" x14ac:dyDescent="0.3">
      <c r="E335" s="129"/>
    </row>
    <row r="336" spans="5:5" ht="15.75" customHeight="1" x14ac:dyDescent="0.3">
      <c r="E336" s="129"/>
    </row>
    <row r="337" spans="5:5" ht="15.75" customHeight="1" x14ac:dyDescent="0.3">
      <c r="E337" s="129"/>
    </row>
    <row r="338" spans="5:5" ht="15.75" customHeight="1" x14ac:dyDescent="0.3">
      <c r="E338" s="129"/>
    </row>
    <row r="339" spans="5:5" ht="15.75" customHeight="1" x14ac:dyDescent="0.3">
      <c r="E339" s="129"/>
    </row>
    <row r="340" spans="5:5" ht="15.75" customHeight="1" x14ac:dyDescent="0.3">
      <c r="E340" s="129"/>
    </row>
    <row r="341" spans="5:5" ht="15.75" customHeight="1" x14ac:dyDescent="0.3">
      <c r="E341" s="129"/>
    </row>
    <row r="342" spans="5:5" ht="15.75" customHeight="1" x14ac:dyDescent="0.3">
      <c r="E342" s="129"/>
    </row>
    <row r="343" spans="5:5" ht="15.75" customHeight="1" x14ac:dyDescent="0.3">
      <c r="E343" s="129"/>
    </row>
    <row r="344" spans="5:5" ht="15.75" customHeight="1" x14ac:dyDescent="0.3">
      <c r="E344" s="129"/>
    </row>
    <row r="345" spans="5:5" ht="15.75" customHeight="1" x14ac:dyDescent="0.3">
      <c r="E345" s="129"/>
    </row>
    <row r="346" spans="5:5" ht="15.75" customHeight="1" x14ac:dyDescent="0.3">
      <c r="E346" s="129"/>
    </row>
    <row r="347" spans="5:5" ht="15.75" customHeight="1" x14ac:dyDescent="0.3">
      <c r="E347" s="129"/>
    </row>
    <row r="348" spans="5:5" ht="15.75" customHeight="1" x14ac:dyDescent="0.3">
      <c r="E348" s="129"/>
    </row>
    <row r="349" spans="5:5" ht="15.75" customHeight="1" x14ac:dyDescent="0.3">
      <c r="E349" s="129"/>
    </row>
    <row r="350" spans="5:5" ht="15.75" customHeight="1" x14ac:dyDescent="0.3">
      <c r="E350" s="129"/>
    </row>
    <row r="351" spans="5:5" ht="15.75" customHeight="1" x14ac:dyDescent="0.3">
      <c r="E351" s="129"/>
    </row>
    <row r="352" spans="5:5" ht="15.75" customHeight="1" x14ac:dyDescent="0.3">
      <c r="E352" s="129"/>
    </row>
    <row r="353" spans="5:5" ht="15.75" customHeight="1" x14ac:dyDescent="0.3">
      <c r="E353" s="129"/>
    </row>
    <row r="354" spans="5:5" ht="15.75" customHeight="1" x14ac:dyDescent="0.3">
      <c r="E354" s="129"/>
    </row>
    <row r="355" spans="5:5" ht="15.75" customHeight="1" x14ac:dyDescent="0.3">
      <c r="E355" s="129"/>
    </row>
    <row r="356" spans="5:5" ht="15.75" customHeight="1" x14ac:dyDescent="0.3">
      <c r="E356" s="129"/>
    </row>
    <row r="357" spans="5:5" ht="15.75" customHeight="1" x14ac:dyDescent="0.3">
      <c r="E357" s="129"/>
    </row>
    <row r="358" spans="5:5" ht="15.75" customHeight="1" x14ac:dyDescent="0.3">
      <c r="E358" s="129"/>
    </row>
    <row r="359" spans="5:5" ht="15.75" customHeight="1" x14ac:dyDescent="0.3">
      <c r="E359" s="129"/>
    </row>
    <row r="360" spans="5:5" ht="15.75" customHeight="1" x14ac:dyDescent="0.3">
      <c r="E360" s="129"/>
    </row>
    <row r="361" spans="5:5" ht="15.75" customHeight="1" x14ac:dyDescent="0.3">
      <c r="E361" s="129"/>
    </row>
    <row r="362" spans="5:5" ht="15.75" customHeight="1" x14ac:dyDescent="0.3">
      <c r="E362" s="129"/>
    </row>
    <row r="363" spans="5:5" ht="15.75" customHeight="1" x14ac:dyDescent="0.3">
      <c r="E363" s="129"/>
    </row>
    <row r="364" spans="5:5" ht="15.75" customHeight="1" x14ac:dyDescent="0.3">
      <c r="E364" s="129"/>
    </row>
    <row r="365" spans="5:5" ht="15.75" customHeight="1" x14ac:dyDescent="0.3">
      <c r="E365" s="129"/>
    </row>
    <row r="366" spans="5:5" ht="15.75" customHeight="1" x14ac:dyDescent="0.3">
      <c r="E366" s="129"/>
    </row>
    <row r="367" spans="5:5" ht="15.75" customHeight="1" x14ac:dyDescent="0.3">
      <c r="E367" s="129"/>
    </row>
    <row r="368" spans="5:5" ht="15.75" customHeight="1" x14ac:dyDescent="0.3">
      <c r="E368" s="129"/>
    </row>
    <row r="369" spans="5:5" ht="15.75" customHeight="1" x14ac:dyDescent="0.3">
      <c r="E369" s="129"/>
    </row>
    <row r="370" spans="5:5" ht="15.75" customHeight="1" x14ac:dyDescent="0.3">
      <c r="E370" s="129"/>
    </row>
    <row r="371" spans="5:5" ht="15.75" customHeight="1" x14ac:dyDescent="0.3">
      <c r="E371" s="129"/>
    </row>
    <row r="372" spans="5:5" ht="15.75" customHeight="1" x14ac:dyDescent="0.3">
      <c r="E372" s="129"/>
    </row>
    <row r="373" spans="5:5" ht="15.75" customHeight="1" x14ac:dyDescent="0.3">
      <c r="E373" s="129"/>
    </row>
    <row r="374" spans="5:5" ht="15.75" customHeight="1" x14ac:dyDescent="0.3">
      <c r="E374" s="129"/>
    </row>
    <row r="375" spans="5:5" ht="15.75" customHeight="1" x14ac:dyDescent="0.3">
      <c r="E375" s="129"/>
    </row>
    <row r="376" spans="5:5" ht="15.75" customHeight="1" x14ac:dyDescent="0.3">
      <c r="E376" s="129"/>
    </row>
    <row r="377" spans="5:5" ht="15.75" customHeight="1" x14ac:dyDescent="0.3">
      <c r="E377" s="129"/>
    </row>
    <row r="378" spans="5:5" ht="15.75" customHeight="1" x14ac:dyDescent="0.3">
      <c r="E378" s="129"/>
    </row>
    <row r="379" spans="5:5" ht="15.75" customHeight="1" x14ac:dyDescent="0.3">
      <c r="E379" s="129"/>
    </row>
    <row r="380" spans="5:5" ht="15.75" customHeight="1" x14ac:dyDescent="0.3">
      <c r="E380" s="129"/>
    </row>
    <row r="381" spans="5:5" ht="15.75" customHeight="1" x14ac:dyDescent="0.3">
      <c r="E381" s="129"/>
    </row>
    <row r="382" spans="5:5" ht="15.75" customHeight="1" x14ac:dyDescent="0.3">
      <c r="E382" s="129"/>
    </row>
    <row r="383" spans="5:5" ht="15.75" customHeight="1" x14ac:dyDescent="0.3">
      <c r="E383" s="129"/>
    </row>
    <row r="384" spans="5:5" ht="15.75" customHeight="1" x14ac:dyDescent="0.3">
      <c r="E384" s="129"/>
    </row>
    <row r="385" spans="5:5" ht="15.75" customHeight="1" x14ac:dyDescent="0.3">
      <c r="E385" s="129"/>
    </row>
    <row r="386" spans="5:5" ht="15.75" customHeight="1" x14ac:dyDescent="0.3">
      <c r="E386" s="129"/>
    </row>
    <row r="387" spans="5:5" ht="15.75" customHeight="1" x14ac:dyDescent="0.3">
      <c r="E387" s="129"/>
    </row>
    <row r="388" spans="5:5" ht="15.75" customHeight="1" x14ac:dyDescent="0.3">
      <c r="E388" s="129"/>
    </row>
    <row r="389" spans="5:5" ht="15.75" customHeight="1" x14ac:dyDescent="0.3">
      <c r="E389" s="129"/>
    </row>
    <row r="390" spans="5:5" ht="15.75" customHeight="1" x14ac:dyDescent="0.3">
      <c r="E390" s="129"/>
    </row>
    <row r="391" spans="5:5" ht="15.75" customHeight="1" x14ac:dyDescent="0.3">
      <c r="E391" s="129"/>
    </row>
    <row r="392" spans="5:5" ht="15.75" customHeight="1" x14ac:dyDescent="0.3">
      <c r="E392" s="129"/>
    </row>
    <row r="393" spans="5:5" ht="15.75" customHeight="1" x14ac:dyDescent="0.3">
      <c r="E393" s="129"/>
    </row>
    <row r="394" spans="5:5" ht="15.75" customHeight="1" x14ac:dyDescent="0.3">
      <c r="E394" s="129"/>
    </row>
    <row r="395" spans="5:5" ht="15.75" customHeight="1" x14ac:dyDescent="0.3">
      <c r="E395" s="129"/>
    </row>
    <row r="396" spans="5:5" ht="15.75" customHeight="1" x14ac:dyDescent="0.3">
      <c r="E396" s="129"/>
    </row>
    <row r="397" spans="5:5" ht="15.75" customHeight="1" x14ac:dyDescent="0.3">
      <c r="E397" s="129"/>
    </row>
    <row r="398" spans="5:5" ht="15.75" customHeight="1" x14ac:dyDescent="0.3">
      <c r="E398" s="129"/>
    </row>
    <row r="399" spans="5:5" ht="15.75" customHeight="1" x14ac:dyDescent="0.3">
      <c r="E399" s="129"/>
    </row>
    <row r="400" spans="5:5" ht="15.75" customHeight="1" x14ac:dyDescent="0.3">
      <c r="E400" s="129"/>
    </row>
    <row r="401" spans="5:5" ht="15.75" customHeight="1" x14ac:dyDescent="0.3">
      <c r="E401" s="129"/>
    </row>
    <row r="402" spans="5:5" ht="15.75" customHeight="1" x14ac:dyDescent="0.3">
      <c r="E402" s="129"/>
    </row>
    <row r="403" spans="5:5" ht="15.75" customHeight="1" x14ac:dyDescent="0.3">
      <c r="E403" s="129"/>
    </row>
    <row r="404" spans="5:5" ht="15.75" customHeight="1" x14ac:dyDescent="0.3">
      <c r="E404" s="129"/>
    </row>
    <row r="405" spans="5:5" ht="15.75" customHeight="1" x14ac:dyDescent="0.3">
      <c r="E405" s="129"/>
    </row>
    <row r="406" spans="5:5" ht="15.75" customHeight="1" x14ac:dyDescent="0.3">
      <c r="E406" s="129"/>
    </row>
    <row r="407" spans="5:5" ht="15.75" customHeight="1" x14ac:dyDescent="0.3">
      <c r="E407" s="129"/>
    </row>
    <row r="408" spans="5:5" ht="15.75" customHeight="1" x14ac:dyDescent="0.3">
      <c r="E408" s="129"/>
    </row>
    <row r="409" spans="5:5" ht="15.75" customHeight="1" x14ac:dyDescent="0.3">
      <c r="E409" s="129"/>
    </row>
    <row r="410" spans="5:5" ht="15.75" customHeight="1" x14ac:dyDescent="0.3">
      <c r="E410" s="129"/>
    </row>
    <row r="411" spans="5:5" ht="15.75" customHeight="1" x14ac:dyDescent="0.3">
      <c r="E411" s="129"/>
    </row>
    <row r="412" spans="5:5" ht="15.75" customHeight="1" x14ac:dyDescent="0.3">
      <c r="E412" s="129"/>
    </row>
    <row r="413" spans="5:5" ht="15.75" customHeight="1" x14ac:dyDescent="0.3">
      <c r="E413" s="129"/>
    </row>
    <row r="414" spans="5:5" ht="15.75" customHeight="1" x14ac:dyDescent="0.3">
      <c r="E414" s="129"/>
    </row>
    <row r="415" spans="5:5" ht="15.75" customHeight="1" x14ac:dyDescent="0.3">
      <c r="E415" s="129"/>
    </row>
    <row r="416" spans="5:5" ht="15.75" customHeight="1" x14ac:dyDescent="0.3">
      <c r="E416" s="129"/>
    </row>
    <row r="417" spans="5:5" ht="15.75" customHeight="1" x14ac:dyDescent="0.3">
      <c r="E417" s="129"/>
    </row>
    <row r="418" spans="5:5" ht="15.75" customHeight="1" x14ac:dyDescent="0.3">
      <c r="E418" s="129"/>
    </row>
    <row r="419" spans="5:5" ht="15.75" customHeight="1" x14ac:dyDescent="0.3">
      <c r="E419" s="129"/>
    </row>
    <row r="420" spans="5:5" ht="15.75" customHeight="1" x14ac:dyDescent="0.3">
      <c r="E420" s="129"/>
    </row>
    <row r="421" spans="5:5" ht="15.75" customHeight="1" x14ac:dyDescent="0.3">
      <c r="E421" s="129"/>
    </row>
    <row r="422" spans="5:5" ht="15.75" customHeight="1" x14ac:dyDescent="0.3">
      <c r="E422" s="129"/>
    </row>
    <row r="423" spans="5:5" ht="15.75" customHeight="1" x14ac:dyDescent="0.3">
      <c r="E423" s="129"/>
    </row>
    <row r="424" spans="5:5" ht="15.75" customHeight="1" x14ac:dyDescent="0.3">
      <c r="E424" s="129"/>
    </row>
    <row r="425" spans="5:5" ht="15.75" customHeight="1" x14ac:dyDescent="0.3">
      <c r="E425" s="129"/>
    </row>
    <row r="426" spans="5:5" ht="15.75" customHeight="1" x14ac:dyDescent="0.3">
      <c r="E426" s="129"/>
    </row>
    <row r="427" spans="5:5" ht="15.75" customHeight="1" x14ac:dyDescent="0.3">
      <c r="E427" s="129"/>
    </row>
    <row r="428" spans="5:5" ht="15.75" customHeight="1" x14ac:dyDescent="0.3">
      <c r="E428" s="129"/>
    </row>
    <row r="429" spans="5:5" ht="15.75" customHeight="1" x14ac:dyDescent="0.3">
      <c r="E429" s="129"/>
    </row>
    <row r="430" spans="5:5" ht="15.75" customHeight="1" x14ac:dyDescent="0.3">
      <c r="E430" s="129"/>
    </row>
    <row r="431" spans="5:5" ht="15.75" customHeight="1" x14ac:dyDescent="0.3">
      <c r="E431" s="129"/>
    </row>
    <row r="432" spans="5:5" ht="15.75" customHeight="1" x14ac:dyDescent="0.3">
      <c r="E432" s="129"/>
    </row>
    <row r="433" spans="5:5" ht="15.75" customHeight="1" x14ac:dyDescent="0.3">
      <c r="E433" s="129"/>
    </row>
    <row r="434" spans="5:5" ht="15.75" customHeight="1" x14ac:dyDescent="0.3">
      <c r="E434" s="129"/>
    </row>
    <row r="435" spans="5:5" ht="15.75" customHeight="1" x14ac:dyDescent="0.3">
      <c r="E435" s="129"/>
    </row>
    <row r="436" spans="5:5" ht="15.75" customHeight="1" x14ac:dyDescent="0.3">
      <c r="E436" s="129"/>
    </row>
    <row r="437" spans="5:5" ht="15.75" customHeight="1" x14ac:dyDescent="0.3">
      <c r="E437" s="129"/>
    </row>
    <row r="438" spans="5:5" ht="15.75" customHeight="1" x14ac:dyDescent="0.3">
      <c r="E438" s="129"/>
    </row>
    <row r="439" spans="5:5" ht="15.75" customHeight="1" x14ac:dyDescent="0.3">
      <c r="E439" s="129"/>
    </row>
    <row r="440" spans="5:5" ht="15.75" customHeight="1" x14ac:dyDescent="0.3">
      <c r="E440" s="129"/>
    </row>
    <row r="441" spans="5:5" ht="15.75" customHeight="1" x14ac:dyDescent="0.3">
      <c r="E441" s="129"/>
    </row>
    <row r="442" spans="5:5" ht="15.75" customHeight="1" x14ac:dyDescent="0.3">
      <c r="E442" s="129"/>
    </row>
    <row r="443" spans="5:5" ht="15.75" customHeight="1" x14ac:dyDescent="0.3">
      <c r="E443" s="129"/>
    </row>
    <row r="444" spans="5:5" ht="15.75" customHeight="1" x14ac:dyDescent="0.3">
      <c r="E444" s="129"/>
    </row>
    <row r="445" spans="5:5" ht="15.75" customHeight="1" x14ac:dyDescent="0.3">
      <c r="E445" s="129"/>
    </row>
    <row r="446" spans="5:5" ht="15.75" customHeight="1" x14ac:dyDescent="0.3">
      <c r="E446" s="129"/>
    </row>
    <row r="447" spans="5:5" ht="15.75" customHeight="1" x14ac:dyDescent="0.3">
      <c r="E447" s="129"/>
    </row>
    <row r="448" spans="5:5" ht="15.75" customHeight="1" x14ac:dyDescent="0.3">
      <c r="E448" s="129"/>
    </row>
    <row r="449" spans="5:5" ht="15.75" customHeight="1" x14ac:dyDescent="0.3">
      <c r="E449" s="129"/>
    </row>
    <row r="450" spans="5:5" ht="15.75" customHeight="1" x14ac:dyDescent="0.3">
      <c r="E450" s="129"/>
    </row>
    <row r="451" spans="5:5" ht="15.75" customHeight="1" x14ac:dyDescent="0.3">
      <c r="E451" s="129"/>
    </row>
    <row r="452" spans="5:5" ht="15.75" customHeight="1" x14ac:dyDescent="0.3">
      <c r="E452" s="129"/>
    </row>
    <row r="453" spans="5:5" ht="15.75" customHeight="1" x14ac:dyDescent="0.3">
      <c r="E453" s="129"/>
    </row>
    <row r="454" spans="5:5" ht="15.75" customHeight="1" x14ac:dyDescent="0.3">
      <c r="E454" s="129"/>
    </row>
    <row r="455" spans="5:5" ht="15.75" customHeight="1" x14ac:dyDescent="0.3">
      <c r="E455" s="129"/>
    </row>
    <row r="456" spans="5:5" ht="15.75" customHeight="1" x14ac:dyDescent="0.3">
      <c r="E456" s="129"/>
    </row>
    <row r="457" spans="5:5" ht="15.75" customHeight="1" x14ac:dyDescent="0.3">
      <c r="E457" s="129"/>
    </row>
    <row r="458" spans="5:5" ht="15.75" customHeight="1" x14ac:dyDescent="0.3">
      <c r="E458" s="129"/>
    </row>
    <row r="459" spans="5:5" ht="15.75" customHeight="1" x14ac:dyDescent="0.3">
      <c r="E459" s="129"/>
    </row>
    <row r="460" spans="5:5" ht="15.75" customHeight="1" x14ac:dyDescent="0.3">
      <c r="E460" s="129"/>
    </row>
    <row r="461" spans="5:5" ht="15.75" customHeight="1" x14ac:dyDescent="0.3">
      <c r="E461" s="129"/>
    </row>
    <row r="462" spans="5:5" ht="15.75" customHeight="1" x14ac:dyDescent="0.3">
      <c r="E462" s="129"/>
    </row>
    <row r="463" spans="5:5" ht="15.75" customHeight="1" x14ac:dyDescent="0.3">
      <c r="E463" s="129"/>
    </row>
    <row r="464" spans="5:5" ht="15.75" customHeight="1" x14ac:dyDescent="0.3">
      <c r="E464" s="129"/>
    </row>
    <row r="465" spans="5:5" ht="15.75" customHeight="1" x14ac:dyDescent="0.3">
      <c r="E465" s="129"/>
    </row>
    <row r="466" spans="5:5" ht="15.75" customHeight="1" x14ac:dyDescent="0.3">
      <c r="E466" s="129"/>
    </row>
    <row r="467" spans="5:5" ht="15.75" customHeight="1" x14ac:dyDescent="0.3">
      <c r="E467" s="129"/>
    </row>
    <row r="468" spans="5:5" ht="15.75" customHeight="1" x14ac:dyDescent="0.3">
      <c r="E468" s="129"/>
    </row>
    <row r="469" spans="5:5" ht="15.75" customHeight="1" x14ac:dyDescent="0.3">
      <c r="E469" s="129"/>
    </row>
    <row r="470" spans="5:5" ht="15.75" customHeight="1" x14ac:dyDescent="0.3">
      <c r="E470" s="129"/>
    </row>
    <row r="471" spans="5:5" ht="15.75" customHeight="1" x14ac:dyDescent="0.3">
      <c r="E471" s="129"/>
    </row>
    <row r="472" spans="5:5" ht="15.75" customHeight="1" x14ac:dyDescent="0.3">
      <c r="E472" s="129"/>
    </row>
    <row r="473" spans="5:5" ht="15.75" customHeight="1" x14ac:dyDescent="0.3">
      <c r="E473" s="129"/>
    </row>
    <row r="474" spans="5:5" ht="15.75" customHeight="1" x14ac:dyDescent="0.3">
      <c r="E474" s="129"/>
    </row>
    <row r="475" spans="5:5" ht="15.75" customHeight="1" x14ac:dyDescent="0.3">
      <c r="E475" s="129"/>
    </row>
    <row r="476" spans="5:5" ht="15.75" customHeight="1" x14ac:dyDescent="0.3">
      <c r="E476" s="129"/>
    </row>
    <row r="477" spans="5:5" ht="15.75" customHeight="1" x14ac:dyDescent="0.3">
      <c r="E477" s="129"/>
    </row>
    <row r="478" spans="5:5" ht="15.75" customHeight="1" x14ac:dyDescent="0.3">
      <c r="E478" s="129"/>
    </row>
    <row r="479" spans="5:5" ht="15.75" customHeight="1" x14ac:dyDescent="0.3">
      <c r="E479" s="129"/>
    </row>
    <row r="480" spans="5:5" ht="15.75" customHeight="1" x14ac:dyDescent="0.3">
      <c r="E480" s="129"/>
    </row>
    <row r="481" spans="5:5" ht="15.75" customHeight="1" x14ac:dyDescent="0.3">
      <c r="E481" s="129"/>
    </row>
    <row r="482" spans="5:5" ht="15.75" customHeight="1" x14ac:dyDescent="0.3">
      <c r="E482" s="129"/>
    </row>
    <row r="483" spans="5:5" ht="15.75" customHeight="1" x14ac:dyDescent="0.3">
      <c r="E483" s="129"/>
    </row>
    <row r="484" spans="5:5" ht="15.75" customHeight="1" x14ac:dyDescent="0.3">
      <c r="E484" s="129"/>
    </row>
    <row r="485" spans="5:5" ht="15.75" customHeight="1" x14ac:dyDescent="0.3">
      <c r="E485" s="129"/>
    </row>
    <row r="486" spans="5:5" ht="15.75" customHeight="1" x14ac:dyDescent="0.3">
      <c r="E486" s="129"/>
    </row>
    <row r="487" spans="5:5" ht="15.75" customHeight="1" x14ac:dyDescent="0.3">
      <c r="E487" s="129"/>
    </row>
    <row r="488" spans="5:5" ht="15.75" customHeight="1" x14ac:dyDescent="0.3">
      <c r="E488" s="129"/>
    </row>
    <row r="489" spans="5:5" ht="15.75" customHeight="1" x14ac:dyDescent="0.3">
      <c r="E489" s="129"/>
    </row>
    <row r="490" spans="5:5" ht="15.75" customHeight="1" x14ac:dyDescent="0.3">
      <c r="E490" s="129"/>
    </row>
    <row r="491" spans="5:5" ht="15.75" customHeight="1" x14ac:dyDescent="0.3">
      <c r="E491" s="129"/>
    </row>
    <row r="492" spans="5:5" ht="15.75" customHeight="1" x14ac:dyDescent="0.3">
      <c r="E492" s="129"/>
    </row>
    <row r="493" spans="5:5" ht="15.75" customHeight="1" x14ac:dyDescent="0.3">
      <c r="E493" s="129"/>
    </row>
    <row r="494" spans="5:5" ht="15.75" customHeight="1" x14ac:dyDescent="0.3">
      <c r="E494" s="129"/>
    </row>
    <row r="495" spans="5:5" ht="15.75" customHeight="1" x14ac:dyDescent="0.3">
      <c r="E495" s="129"/>
    </row>
    <row r="496" spans="5:5" ht="15.75" customHeight="1" x14ac:dyDescent="0.3">
      <c r="E496" s="129"/>
    </row>
    <row r="497" spans="5:5" ht="15.75" customHeight="1" x14ac:dyDescent="0.3">
      <c r="E497" s="129"/>
    </row>
    <row r="498" spans="5:5" ht="15.75" customHeight="1" x14ac:dyDescent="0.3">
      <c r="E498" s="129"/>
    </row>
    <row r="499" spans="5:5" ht="15.75" customHeight="1" x14ac:dyDescent="0.3">
      <c r="E499" s="129"/>
    </row>
    <row r="500" spans="5:5" ht="15.75" customHeight="1" x14ac:dyDescent="0.3">
      <c r="E500" s="129"/>
    </row>
    <row r="501" spans="5:5" ht="15.75" customHeight="1" x14ac:dyDescent="0.3">
      <c r="E501" s="129"/>
    </row>
    <row r="502" spans="5:5" ht="15.75" customHeight="1" x14ac:dyDescent="0.3">
      <c r="E502" s="129"/>
    </row>
    <row r="503" spans="5:5" ht="15.75" customHeight="1" x14ac:dyDescent="0.3">
      <c r="E503" s="129"/>
    </row>
    <row r="504" spans="5:5" ht="15.75" customHeight="1" x14ac:dyDescent="0.3">
      <c r="E504" s="129"/>
    </row>
    <row r="505" spans="5:5" ht="15.75" customHeight="1" x14ac:dyDescent="0.3">
      <c r="E505" s="129"/>
    </row>
    <row r="506" spans="5:5" ht="15.75" customHeight="1" x14ac:dyDescent="0.3">
      <c r="E506" s="129"/>
    </row>
    <row r="507" spans="5:5" ht="15.75" customHeight="1" x14ac:dyDescent="0.3">
      <c r="E507" s="129"/>
    </row>
    <row r="508" spans="5:5" ht="15.75" customHeight="1" x14ac:dyDescent="0.3">
      <c r="E508" s="129"/>
    </row>
    <row r="509" spans="5:5" ht="15.75" customHeight="1" x14ac:dyDescent="0.3">
      <c r="E509" s="129"/>
    </row>
    <row r="510" spans="5:5" ht="15.75" customHeight="1" x14ac:dyDescent="0.3">
      <c r="E510" s="129"/>
    </row>
    <row r="511" spans="5:5" ht="15.75" customHeight="1" x14ac:dyDescent="0.3">
      <c r="E511" s="129"/>
    </row>
    <row r="512" spans="5:5" ht="15.75" customHeight="1" x14ac:dyDescent="0.3">
      <c r="E512" s="129"/>
    </row>
    <row r="513" spans="5:5" ht="15.75" customHeight="1" x14ac:dyDescent="0.3">
      <c r="E513" s="129"/>
    </row>
    <row r="514" spans="5:5" ht="15.75" customHeight="1" x14ac:dyDescent="0.3">
      <c r="E514" s="129"/>
    </row>
    <row r="515" spans="5:5" ht="15.75" customHeight="1" x14ac:dyDescent="0.3">
      <c r="E515" s="129"/>
    </row>
    <row r="516" spans="5:5" ht="15.75" customHeight="1" x14ac:dyDescent="0.3">
      <c r="E516" s="129"/>
    </row>
    <row r="517" spans="5:5" ht="15.75" customHeight="1" x14ac:dyDescent="0.3">
      <c r="E517" s="129"/>
    </row>
    <row r="518" spans="5:5" ht="15.75" customHeight="1" x14ac:dyDescent="0.3">
      <c r="E518" s="129"/>
    </row>
    <row r="519" spans="5:5" ht="15.75" customHeight="1" x14ac:dyDescent="0.3">
      <c r="E519" s="129"/>
    </row>
    <row r="520" spans="5:5" ht="15.75" customHeight="1" x14ac:dyDescent="0.3">
      <c r="E520" s="129"/>
    </row>
    <row r="521" spans="5:5" ht="15.75" customHeight="1" x14ac:dyDescent="0.3">
      <c r="E521" s="129"/>
    </row>
    <row r="522" spans="5:5" ht="15.75" customHeight="1" x14ac:dyDescent="0.3">
      <c r="E522" s="129"/>
    </row>
    <row r="523" spans="5:5" ht="15.75" customHeight="1" x14ac:dyDescent="0.3">
      <c r="E523" s="129"/>
    </row>
    <row r="524" spans="5:5" ht="15.75" customHeight="1" x14ac:dyDescent="0.3">
      <c r="E524" s="129"/>
    </row>
    <row r="525" spans="5:5" ht="15.75" customHeight="1" x14ac:dyDescent="0.3">
      <c r="E525" s="129"/>
    </row>
    <row r="526" spans="5:5" ht="15.75" customHeight="1" x14ac:dyDescent="0.3">
      <c r="E526" s="129"/>
    </row>
    <row r="527" spans="5:5" ht="15.75" customHeight="1" x14ac:dyDescent="0.3">
      <c r="E527" s="129"/>
    </row>
    <row r="528" spans="5:5" ht="15.75" customHeight="1" x14ac:dyDescent="0.3">
      <c r="E528" s="129"/>
    </row>
    <row r="529" spans="5:5" ht="15.75" customHeight="1" x14ac:dyDescent="0.3">
      <c r="E529" s="129"/>
    </row>
    <row r="530" spans="5:5" ht="15.75" customHeight="1" x14ac:dyDescent="0.3">
      <c r="E530" s="129"/>
    </row>
    <row r="531" spans="5:5" ht="15.75" customHeight="1" x14ac:dyDescent="0.3">
      <c r="E531" s="129"/>
    </row>
    <row r="532" spans="5:5" ht="15.75" customHeight="1" x14ac:dyDescent="0.3">
      <c r="E532" s="129"/>
    </row>
    <row r="533" spans="5:5" ht="15.75" customHeight="1" x14ac:dyDescent="0.3">
      <c r="E533" s="129"/>
    </row>
    <row r="534" spans="5:5" ht="15.75" customHeight="1" x14ac:dyDescent="0.3">
      <c r="E534" s="129"/>
    </row>
    <row r="535" spans="5:5" ht="15.75" customHeight="1" x14ac:dyDescent="0.3">
      <c r="E535" s="129"/>
    </row>
    <row r="536" spans="5:5" ht="15.75" customHeight="1" x14ac:dyDescent="0.3">
      <c r="E536" s="129"/>
    </row>
    <row r="537" spans="5:5" ht="15.75" customHeight="1" x14ac:dyDescent="0.3">
      <c r="E537" s="129"/>
    </row>
    <row r="538" spans="5:5" ht="15.75" customHeight="1" x14ac:dyDescent="0.3">
      <c r="E538" s="129"/>
    </row>
    <row r="539" spans="5:5" ht="15.75" customHeight="1" x14ac:dyDescent="0.3">
      <c r="E539" s="129"/>
    </row>
    <row r="540" spans="5:5" ht="15.75" customHeight="1" x14ac:dyDescent="0.3">
      <c r="E540" s="129"/>
    </row>
    <row r="541" spans="5:5" ht="15.75" customHeight="1" x14ac:dyDescent="0.3">
      <c r="E541" s="129"/>
    </row>
    <row r="542" spans="5:5" ht="15.75" customHeight="1" x14ac:dyDescent="0.3">
      <c r="E542" s="129"/>
    </row>
    <row r="543" spans="5:5" ht="15.75" customHeight="1" x14ac:dyDescent="0.3">
      <c r="E543" s="129"/>
    </row>
    <row r="544" spans="5:5" ht="15.75" customHeight="1" x14ac:dyDescent="0.3">
      <c r="E544" s="129"/>
    </row>
    <row r="545" spans="5:5" ht="15.75" customHeight="1" x14ac:dyDescent="0.3">
      <c r="E545" s="129"/>
    </row>
    <row r="546" spans="5:5" ht="15.75" customHeight="1" x14ac:dyDescent="0.3">
      <c r="E546" s="129"/>
    </row>
    <row r="547" spans="5:5" ht="15.75" customHeight="1" x14ac:dyDescent="0.3">
      <c r="E547" s="129"/>
    </row>
    <row r="548" spans="5:5" ht="15.75" customHeight="1" x14ac:dyDescent="0.3">
      <c r="E548" s="129"/>
    </row>
    <row r="549" spans="5:5" ht="15.75" customHeight="1" x14ac:dyDescent="0.3">
      <c r="E549" s="129"/>
    </row>
    <row r="550" spans="5:5" ht="15.75" customHeight="1" x14ac:dyDescent="0.3">
      <c r="E550" s="129"/>
    </row>
    <row r="551" spans="5:5" ht="15.75" customHeight="1" x14ac:dyDescent="0.3">
      <c r="E551" s="129"/>
    </row>
    <row r="552" spans="5:5" ht="15.75" customHeight="1" x14ac:dyDescent="0.3">
      <c r="E552" s="129"/>
    </row>
    <row r="553" spans="5:5" ht="15.75" customHeight="1" x14ac:dyDescent="0.3">
      <c r="E553" s="129"/>
    </row>
    <row r="554" spans="5:5" ht="15.75" customHeight="1" x14ac:dyDescent="0.3">
      <c r="E554" s="129"/>
    </row>
    <row r="555" spans="5:5" ht="15.75" customHeight="1" x14ac:dyDescent="0.3">
      <c r="E555" s="129"/>
    </row>
    <row r="556" spans="5:5" ht="15.75" customHeight="1" x14ac:dyDescent="0.3">
      <c r="E556" s="129"/>
    </row>
    <row r="557" spans="5:5" ht="15.75" customHeight="1" x14ac:dyDescent="0.3">
      <c r="E557" s="129"/>
    </row>
    <row r="558" spans="5:5" ht="15.75" customHeight="1" x14ac:dyDescent="0.3">
      <c r="E558" s="129"/>
    </row>
    <row r="559" spans="5:5" ht="15.75" customHeight="1" x14ac:dyDescent="0.3">
      <c r="E559" s="129"/>
    </row>
    <row r="560" spans="5:5" ht="15.75" customHeight="1" x14ac:dyDescent="0.3">
      <c r="E560" s="129"/>
    </row>
    <row r="561" spans="5:5" ht="15.75" customHeight="1" x14ac:dyDescent="0.3">
      <c r="E561" s="129"/>
    </row>
    <row r="562" spans="5:5" ht="15.75" customHeight="1" x14ac:dyDescent="0.3">
      <c r="E562" s="129"/>
    </row>
    <row r="563" spans="5:5" ht="15.75" customHeight="1" x14ac:dyDescent="0.3">
      <c r="E563" s="129"/>
    </row>
    <row r="564" spans="5:5" ht="15.75" customHeight="1" x14ac:dyDescent="0.3">
      <c r="E564" s="129"/>
    </row>
    <row r="565" spans="5:5" ht="15.75" customHeight="1" x14ac:dyDescent="0.3">
      <c r="E565" s="129"/>
    </row>
    <row r="566" spans="5:5" ht="15.75" customHeight="1" x14ac:dyDescent="0.3">
      <c r="E566" s="129"/>
    </row>
    <row r="567" spans="5:5" ht="15.75" customHeight="1" x14ac:dyDescent="0.3">
      <c r="E567" s="129"/>
    </row>
    <row r="568" spans="5:5" ht="15.75" customHeight="1" x14ac:dyDescent="0.3">
      <c r="E568" s="129"/>
    </row>
    <row r="569" spans="5:5" ht="15.75" customHeight="1" x14ac:dyDescent="0.3">
      <c r="E569" s="129"/>
    </row>
    <row r="570" spans="5:5" ht="15.75" customHeight="1" x14ac:dyDescent="0.3">
      <c r="E570" s="129"/>
    </row>
    <row r="571" spans="5:5" ht="15.75" customHeight="1" x14ac:dyDescent="0.3">
      <c r="E571" s="129"/>
    </row>
    <row r="572" spans="5:5" ht="15.75" customHeight="1" x14ac:dyDescent="0.3">
      <c r="E572" s="129"/>
    </row>
    <row r="573" spans="5:5" ht="15.75" customHeight="1" x14ac:dyDescent="0.3">
      <c r="E573" s="129"/>
    </row>
    <row r="574" spans="5:5" ht="15.75" customHeight="1" x14ac:dyDescent="0.3">
      <c r="E574" s="129"/>
    </row>
    <row r="575" spans="5:5" ht="15.75" customHeight="1" x14ac:dyDescent="0.3">
      <c r="E575" s="129"/>
    </row>
    <row r="576" spans="5:5" ht="15.75" customHeight="1" x14ac:dyDescent="0.3">
      <c r="E576" s="129"/>
    </row>
    <row r="577" spans="5:5" ht="15.75" customHeight="1" x14ac:dyDescent="0.3">
      <c r="E577" s="129"/>
    </row>
    <row r="578" spans="5:5" ht="15.75" customHeight="1" x14ac:dyDescent="0.3">
      <c r="E578" s="129"/>
    </row>
    <row r="579" spans="5:5" ht="15.75" customHeight="1" x14ac:dyDescent="0.3">
      <c r="E579" s="129"/>
    </row>
    <row r="580" spans="5:5" ht="15.75" customHeight="1" x14ac:dyDescent="0.3">
      <c r="E580" s="129"/>
    </row>
    <row r="581" spans="5:5" ht="15.75" customHeight="1" x14ac:dyDescent="0.3">
      <c r="E581" s="129"/>
    </row>
    <row r="582" spans="5:5" ht="15.75" customHeight="1" x14ac:dyDescent="0.3">
      <c r="E582" s="129"/>
    </row>
    <row r="583" spans="5:5" ht="15.75" customHeight="1" x14ac:dyDescent="0.3">
      <c r="E583" s="129"/>
    </row>
    <row r="584" spans="5:5" ht="15.75" customHeight="1" x14ac:dyDescent="0.3">
      <c r="E584" s="129"/>
    </row>
    <row r="585" spans="5:5" ht="15.75" customHeight="1" x14ac:dyDescent="0.3">
      <c r="E585" s="129"/>
    </row>
    <row r="586" spans="5:5" ht="15.75" customHeight="1" x14ac:dyDescent="0.3">
      <c r="E586" s="129"/>
    </row>
    <row r="587" spans="5:5" ht="15.75" customHeight="1" x14ac:dyDescent="0.3">
      <c r="E587" s="129"/>
    </row>
    <row r="588" spans="5:5" ht="15.75" customHeight="1" x14ac:dyDescent="0.3">
      <c r="E588" s="129"/>
    </row>
    <row r="589" spans="5:5" ht="15.75" customHeight="1" x14ac:dyDescent="0.3">
      <c r="E589" s="129"/>
    </row>
    <row r="590" spans="5:5" ht="15.75" customHeight="1" x14ac:dyDescent="0.3">
      <c r="E590" s="129"/>
    </row>
    <row r="591" spans="5:5" ht="15.75" customHeight="1" x14ac:dyDescent="0.3">
      <c r="E591" s="129"/>
    </row>
    <row r="592" spans="5:5" ht="15.75" customHeight="1" x14ac:dyDescent="0.3">
      <c r="E592" s="129"/>
    </row>
    <row r="593" spans="5:5" ht="15.75" customHeight="1" x14ac:dyDescent="0.3">
      <c r="E593" s="129"/>
    </row>
    <row r="594" spans="5:5" ht="15.75" customHeight="1" x14ac:dyDescent="0.3">
      <c r="E594" s="129"/>
    </row>
    <row r="595" spans="5:5" ht="15.75" customHeight="1" x14ac:dyDescent="0.3">
      <c r="E595" s="129"/>
    </row>
    <row r="596" spans="5:5" ht="15.75" customHeight="1" x14ac:dyDescent="0.3">
      <c r="E596" s="129"/>
    </row>
    <row r="597" spans="5:5" ht="15.75" customHeight="1" x14ac:dyDescent="0.3">
      <c r="E597" s="129"/>
    </row>
    <row r="598" spans="5:5" ht="15.75" customHeight="1" x14ac:dyDescent="0.3">
      <c r="E598" s="129"/>
    </row>
    <row r="599" spans="5:5" ht="15.75" customHeight="1" x14ac:dyDescent="0.3">
      <c r="E599" s="129"/>
    </row>
    <row r="600" spans="5:5" ht="15.75" customHeight="1" x14ac:dyDescent="0.3">
      <c r="E600" s="129"/>
    </row>
    <row r="601" spans="5:5" ht="15.75" customHeight="1" x14ac:dyDescent="0.3">
      <c r="E601" s="129"/>
    </row>
    <row r="602" spans="5:5" ht="15.75" customHeight="1" x14ac:dyDescent="0.3">
      <c r="E602" s="129"/>
    </row>
    <row r="603" spans="5:5" ht="15.75" customHeight="1" x14ac:dyDescent="0.3">
      <c r="E603" s="129"/>
    </row>
    <row r="604" spans="5:5" ht="15.75" customHeight="1" x14ac:dyDescent="0.3">
      <c r="E604" s="129"/>
    </row>
    <row r="605" spans="5:5" ht="15.75" customHeight="1" x14ac:dyDescent="0.3">
      <c r="E605" s="129"/>
    </row>
    <row r="606" spans="5:5" ht="15.75" customHeight="1" x14ac:dyDescent="0.3">
      <c r="E606" s="129"/>
    </row>
    <row r="607" spans="5:5" ht="15.75" customHeight="1" x14ac:dyDescent="0.3">
      <c r="E607" s="129"/>
    </row>
    <row r="608" spans="5:5" ht="15.75" customHeight="1" x14ac:dyDescent="0.3">
      <c r="E608" s="129"/>
    </row>
    <row r="609" spans="5:5" ht="15.75" customHeight="1" x14ac:dyDescent="0.3">
      <c r="E609" s="129"/>
    </row>
    <row r="610" spans="5:5" ht="15.75" customHeight="1" x14ac:dyDescent="0.3">
      <c r="E610" s="129"/>
    </row>
    <row r="611" spans="5:5" ht="15.75" customHeight="1" x14ac:dyDescent="0.3">
      <c r="E611" s="129"/>
    </row>
    <row r="612" spans="5:5" ht="15.75" customHeight="1" x14ac:dyDescent="0.3">
      <c r="E612" s="129"/>
    </row>
    <row r="613" spans="5:5" ht="15.75" customHeight="1" x14ac:dyDescent="0.3">
      <c r="E613" s="129"/>
    </row>
    <row r="614" spans="5:5" ht="15.75" customHeight="1" x14ac:dyDescent="0.3">
      <c r="E614" s="129"/>
    </row>
    <row r="615" spans="5:5" ht="15.75" customHeight="1" x14ac:dyDescent="0.3">
      <c r="E615" s="129"/>
    </row>
    <row r="616" spans="5:5" ht="15.75" customHeight="1" x14ac:dyDescent="0.3">
      <c r="E616" s="129"/>
    </row>
    <row r="617" spans="5:5" ht="15.75" customHeight="1" x14ac:dyDescent="0.3">
      <c r="E617" s="129"/>
    </row>
    <row r="618" spans="5:5" ht="15.75" customHeight="1" x14ac:dyDescent="0.3">
      <c r="E618" s="129"/>
    </row>
    <row r="619" spans="5:5" ht="15.75" customHeight="1" x14ac:dyDescent="0.3">
      <c r="E619" s="129"/>
    </row>
    <row r="620" spans="5:5" ht="15.75" customHeight="1" x14ac:dyDescent="0.3">
      <c r="E620" s="129"/>
    </row>
    <row r="621" spans="5:5" ht="15.75" customHeight="1" x14ac:dyDescent="0.3">
      <c r="E621" s="129"/>
    </row>
    <row r="622" spans="5:5" ht="15.75" customHeight="1" x14ac:dyDescent="0.3">
      <c r="E622" s="129"/>
    </row>
    <row r="623" spans="5:5" ht="15.75" customHeight="1" x14ac:dyDescent="0.3">
      <c r="E623" s="129"/>
    </row>
    <row r="624" spans="5:5" ht="15.75" customHeight="1" x14ac:dyDescent="0.3">
      <c r="E624" s="129"/>
    </row>
    <row r="625" spans="5:5" ht="15.75" customHeight="1" x14ac:dyDescent="0.3">
      <c r="E625" s="129"/>
    </row>
    <row r="626" spans="5:5" ht="15.75" customHeight="1" x14ac:dyDescent="0.3">
      <c r="E626" s="129"/>
    </row>
    <row r="627" spans="5:5" ht="15.75" customHeight="1" x14ac:dyDescent="0.3">
      <c r="E627" s="129"/>
    </row>
    <row r="628" spans="5:5" ht="15.75" customHeight="1" x14ac:dyDescent="0.3">
      <c r="E628" s="129"/>
    </row>
    <row r="629" spans="5:5" ht="15.75" customHeight="1" x14ac:dyDescent="0.3">
      <c r="E629" s="129"/>
    </row>
    <row r="630" spans="5:5" ht="15.75" customHeight="1" x14ac:dyDescent="0.3">
      <c r="E630" s="129"/>
    </row>
    <row r="631" spans="5:5" ht="15.75" customHeight="1" x14ac:dyDescent="0.3">
      <c r="E631" s="129"/>
    </row>
    <row r="632" spans="5:5" ht="15.75" customHeight="1" x14ac:dyDescent="0.3">
      <c r="E632" s="129"/>
    </row>
    <row r="633" spans="5:5" ht="15.75" customHeight="1" x14ac:dyDescent="0.3">
      <c r="E633" s="129"/>
    </row>
    <row r="634" spans="5:5" ht="15.75" customHeight="1" x14ac:dyDescent="0.3">
      <c r="E634" s="129"/>
    </row>
    <row r="635" spans="5:5" ht="15.75" customHeight="1" x14ac:dyDescent="0.3">
      <c r="E635" s="129"/>
    </row>
    <row r="636" spans="5:5" ht="15.75" customHeight="1" x14ac:dyDescent="0.3">
      <c r="E636" s="129"/>
    </row>
    <row r="637" spans="5:5" ht="15.75" customHeight="1" x14ac:dyDescent="0.3">
      <c r="E637" s="129"/>
    </row>
    <row r="638" spans="5:5" ht="15.75" customHeight="1" x14ac:dyDescent="0.3">
      <c r="E638" s="129"/>
    </row>
    <row r="639" spans="5:5" ht="15.75" customHeight="1" x14ac:dyDescent="0.3">
      <c r="E639" s="129"/>
    </row>
    <row r="640" spans="5:5" ht="15.75" customHeight="1" x14ac:dyDescent="0.3">
      <c r="E640" s="129"/>
    </row>
    <row r="641" spans="5:5" ht="15.75" customHeight="1" x14ac:dyDescent="0.3">
      <c r="E641" s="129"/>
    </row>
    <row r="642" spans="5:5" ht="15.75" customHeight="1" x14ac:dyDescent="0.3">
      <c r="E642" s="129"/>
    </row>
    <row r="643" spans="5:5" ht="15.75" customHeight="1" x14ac:dyDescent="0.3">
      <c r="E643" s="129"/>
    </row>
    <row r="644" spans="5:5" ht="15.75" customHeight="1" x14ac:dyDescent="0.3">
      <c r="E644" s="129"/>
    </row>
    <row r="645" spans="5:5" ht="15.75" customHeight="1" x14ac:dyDescent="0.3">
      <c r="E645" s="129"/>
    </row>
    <row r="646" spans="5:5" ht="15.75" customHeight="1" x14ac:dyDescent="0.3">
      <c r="E646" s="129"/>
    </row>
    <row r="647" spans="5:5" ht="15.75" customHeight="1" x14ac:dyDescent="0.3">
      <c r="E647" s="129"/>
    </row>
    <row r="648" spans="5:5" ht="15.75" customHeight="1" x14ac:dyDescent="0.3">
      <c r="E648" s="129"/>
    </row>
    <row r="649" spans="5:5" ht="15.75" customHeight="1" x14ac:dyDescent="0.3">
      <c r="E649" s="129"/>
    </row>
    <row r="650" spans="5:5" ht="15.75" customHeight="1" x14ac:dyDescent="0.3">
      <c r="E650" s="129"/>
    </row>
    <row r="651" spans="5:5" ht="15.75" customHeight="1" x14ac:dyDescent="0.3">
      <c r="E651" s="129"/>
    </row>
    <row r="652" spans="5:5" ht="15.75" customHeight="1" x14ac:dyDescent="0.3">
      <c r="E652" s="129"/>
    </row>
    <row r="653" spans="5:5" ht="15.75" customHeight="1" x14ac:dyDescent="0.3">
      <c r="E653" s="129"/>
    </row>
    <row r="654" spans="5:5" ht="15.75" customHeight="1" x14ac:dyDescent="0.3">
      <c r="E654" s="129"/>
    </row>
    <row r="655" spans="5:5" ht="15.75" customHeight="1" x14ac:dyDescent="0.3">
      <c r="E655" s="129"/>
    </row>
    <row r="656" spans="5:5" ht="15.75" customHeight="1" x14ac:dyDescent="0.3">
      <c r="E656" s="129"/>
    </row>
    <row r="657" spans="5:5" ht="15.75" customHeight="1" x14ac:dyDescent="0.3">
      <c r="E657" s="129"/>
    </row>
    <row r="658" spans="5:5" ht="15.75" customHeight="1" x14ac:dyDescent="0.3">
      <c r="E658" s="129"/>
    </row>
    <row r="659" spans="5:5" ht="15.75" customHeight="1" x14ac:dyDescent="0.3">
      <c r="E659" s="129"/>
    </row>
    <row r="660" spans="5:5" ht="15.75" customHeight="1" x14ac:dyDescent="0.3">
      <c r="E660" s="129"/>
    </row>
    <row r="661" spans="5:5" ht="15.75" customHeight="1" x14ac:dyDescent="0.3">
      <c r="E661" s="129"/>
    </row>
    <row r="662" spans="5:5" ht="15.75" customHeight="1" x14ac:dyDescent="0.3">
      <c r="E662" s="129"/>
    </row>
    <row r="663" spans="5:5" ht="15.75" customHeight="1" x14ac:dyDescent="0.3">
      <c r="E663" s="129"/>
    </row>
    <row r="664" spans="5:5" ht="15.75" customHeight="1" x14ac:dyDescent="0.3">
      <c r="E664" s="129"/>
    </row>
    <row r="665" spans="5:5" ht="15.75" customHeight="1" x14ac:dyDescent="0.3">
      <c r="E665" s="129"/>
    </row>
    <row r="666" spans="5:5" ht="15.75" customHeight="1" x14ac:dyDescent="0.3">
      <c r="E666" s="129"/>
    </row>
    <row r="667" spans="5:5" ht="15.75" customHeight="1" x14ac:dyDescent="0.3">
      <c r="E667" s="129"/>
    </row>
    <row r="668" spans="5:5" ht="15.75" customHeight="1" x14ac:dyDescent="0.3">
      <c r="E668" s="129"/>
    </row>
    <row r="669" spans="5:5" ht="15.75" customHeight="1" x14ac:dyDescent="0.3">
      <c r="E669" s="129"/>
    </row>
    <row r="670" spans="5:5" ht="15.75" customHeight="1" x14ac:dyDescent="0.3">
      <c r="E670" s="129"/>
    </row>
    <row r="671" spans="5:5" ht="15.75" customHeight="1" x14ac:dyDescent="0.3">
      <c r="E671" s="129"/>
    </row>
    <row r="672" spans="5:5" ht="15.75" customHeight="1" x14ac:dyDescent="0.3">
      <c r="E672" s="129"/>
    </row>
    <row r="673" spans="5:5" ht="15.75" customHeight="1" x14ac:dyDescent="0.3">
      <c r="E673" s="129"/>
    </row>
    <row r="674" spans="5:5" ht="15.75" customHeight="1" x14ac:dyDescent="0.3">
      <c r="E674" s="129"/>
    </row>
    <row r="675" spans="5:5" ht="15.75" customHeight="1" x14ac:dyDescent="0.3">
      <c r="E675" s="129"/>
    </row>
    <row r="676" spans="5:5" ht="15.75" customHeight="1" x14ac:dyDescent="0.3">
      <c r="E676" s="129"/>
    </row>
    <row r="677" spans="5:5" ht="15.75" customHeight="1" x14ac:dyDescent="0.3">
      <c r="E677" s="129"/>
    </row>
    <row r="678" spans="5:5" ht="15.75" customHeight="1" x14ac:dyDescent="0.3">
      <c r="E678" s="129"/>
    </row>
    <row r="679" spans="5:5" ht="15.75" customHeight="1" x14ac:dyDescent="0.3">
      <c r="E679" s="129"/>
    </row>
    <row r="680" spans="5:5" ht="15.75" customHeight="1" x14ac:dyDescent="0.3">
      <c r="E680" s="129"/>
    </row>
    <row r="681" spans="5:5" ht="15.75" customHeight="1" x14ac:dyDescent="0.3">
      <c r="E681" s="129"/>
    </row>
    <row r="682" spans="5:5" ht="15.75" customHeight="1" x14ac:dyDescent="0.3">
      <c r="E682" s="129"/>
    </row>
    <row r="683" spans="5:5" ht="15.75" customHeight="1" x14ac:dyDescent="0.3">
      <c r="E683" s="129"/>
    </row>
    <row r="684" spans="5:5" ht="15.75" customHeight="1" x14ac:dyDescent="0.3">
      <c r="E684" s="129"/>
    </row>
    <row r="685" spans="5:5" ht="15.75" customHeight="1" x14ac:dyDescent="0.3">
      <c r="E685" s="129"/>
    </row>
    <row r="686" spans="5:5" ht="15.75" customHeight="1" x14ac:dyDescent="0.3">
      <c r="E686" s="129"/>
    </row>
    <row r="687" spans="5:5" ht="15.75" customHeight="1" x14ac:dyDescent="0.3">
      <c r="E687" s="129"/>
    </row>
    <row r="688" spans="5:5" ht="15.75" customHeight="1" x14ac:dyDescent="0.3">
      <c r="E688" s="129"/>
    </row>
    <row r="689" spans="5:5" ht="15.75" customHeight="1" x14ac:dyDescent="0.3">
      <c r="E689" s="129"/>
    </row>
    <row r="690" spans="5:5" ht="15.75" customHeight="1" x14ac:dyDescent="0.3">
      <c r="E690" s="129"/>
    </row>
    <row r="691" spans="5:5" ht="15.75" customHeight="1" x14ac:dyDescent="0.3">
      <c r="E691" s="129"/>
    </row>
    <row r="692" spans="5:5" ht="15.75" customHeight="1" x14ac:dyDescent="0.3">
      <c r="E692" s="129"/>
    </row>
    <row r="693" spans="5:5" ht="15.75" customHeight="1" x14ac:dyDescent="0.3">
      <c r="E693" s="129"/>
    </row>
    <row r="694" spans="5:5" ht="15.75" customHeight="1" x14ac:dyDescent="0.3">
      <c r="E694" s="129"/>
    </row>
    <row r="695" spans="5:5" ht="15.75" customHeight="1" x14ac:dyDescent="0.3">
      <c r="E695" s="129"/>
    </row>
    <row r="696" spans="5:5" ht="15.75" customHeight="1" x14ac:dyDescent="0.3">
      <c r="E696" s="129"/>
    </row>
    <row r="697" spans="5:5" ht="15.75" customHeight="1" x14ac:dyDescent="0.3">
      <c r="E697" s="129"/>
    </row>
    <row r="698" spans="5:5" ht="15.75" customHeight="1" x14ac:dyDescent="0.3">
      <c r="E698" s="129"/>
    </row>
    <row r="699" spans="5:5" ht="15.75" customHeight="1" x14ac:dyDescent="0.3">
      <c r="E699" s="129"/>
    </row>
    <row r="700" spans="5:5" ht="15.75" customHeight="1" x14ac:dyDescent="0.3">
      <c r="E700" s="129"/>
    </row>
    <row r="701" spans="5:5" ht="15.75" customHeight="1" x14ac:dyDescent="0.3">
      <c r="E701" s="129"/>
    </row>
    <row r="702" spans="5:5" ht="15.75" customHeight="1" x14ac:dyDescent="0.3">
      <c r="E702" s="129"/>
    </row>
    <row r="703" spans="5:5" ht="15.75" customHeight="1" x14ac:dyDescent="0.3">
      <c r="E703" s="129"/>
    </row>
    <row r="704" spans="5:5" ht="15.75" customHeight="1" x14ac:dyDescent="0.3">
      <c r="E704" s="129"/>
    </row>
    <row r="705" spans="5:5" ht="15.75" customHeight="1" x14ac:dyDescent="0.3">
      <c r="E705" s="129"/>
    </row>
    <row r="706" spans="5:5" ht="15.75" customHeight="1" x14ac:dyDescent="0.3">
      <c r="E706" s="129"/>
    </row>
    <row r="707" spans="5:5" ht="15.75" customHeight="1" x14ac:dyDescent="0.3">
      <c r="E707" s="129"/>
    </row>
    <row r="708" spans="5:5" ht="15.75" customHeight="1" x14ac:dyDescent="0.3">
      <c r="E708" s="129"/>
    </row>
    <row r="709" spans="5:5" ht="15.75" customHeight="1" x14ac:dyDescent="0.3">
      <c r="E709" s="129"/>
    </row>
    <row r="710" spans="5:5" ht="15.75" customHeight="1" x14ac:dyDescent="0.3">
      <c r="E710" s="129"/>
    </row>
    <row r="711" spans="5:5" ht="15.75" customHeight="1" x14ac:dyDescent="0.3">
      <c r="E711" s="129"/>
    </row>
    <row r="712" spans="5:5" ht="15.75" customHeight="1" x14ac:dyDescent="0.3">
      <c r="E712" s="129"/>
    </row>
    <row r="713" spans="5:5" ht="15.75" customHeight="1" x14ac:dyDescent="0.3">
      <c r="E713" s="129"/>
    </row>
    <row r="714" spans="5:5" ht="15.75" customHeight="1" x14ac:dyDescent="0.3">
      <c r="E714" s="129"/>
    </row>
    <row r="715" spans="5:5" ht="15.75" customHeight="1" x14ac:dyDescent="0.3">
      <c r="E715" s="129"/>
    </row>
    <row r="716" spans="5:5" ht="15.75" customHeight="1" x14ac:dyDescent="0.3">
      <c r="E716" s="129"/>
    </row>
    <row r="717" spans="5:5" ht="15.75" customHeight="1" x14ac:dyDescent="0.3">
      <c r="E717" s="129"/>
    </row>
    <row r="718" spans="5:5" ht="15.75" customHeight="1" x14ac:dyDescent="0.3">
      <c r="E718" s="129"/>
    </row>
    <row r="719" spans="5:5" ht="15.75" customHeight="1" x14ac:dyDescent="0.3">
      <c r="E719" s="129"/>
    </row>
    <row r="720" spans="5:5" ht="15.75" customHeight="1" x14ac:dyDescent="0.3">
      <c r="E720" s="129"/>
    </row>
    <row r="721" spans="5:5" ht="15.75" customHeight="1" x14ac:dyDescent="0.3">
      <c r="E721" s="129"/>
    </row>
    <row r="722" spans="5:5" ht="15.75" customHeight="1" x14ac:dyDescent="0.3">
      <c r="E722" s="129"/>
    </row>
    <row r="723" spans="5:5" ht="15.75" customHeight="1" x14ac:dyDescent="0.3">
      <c r="E723" s="129"/>
    </row>
    <row r="724" spans="5:5" ht="15.75" customHeight="1" x14ac:dyDescent="0.3">
      <c r="E724" s="129"/>
    </row>
    <row r="725" spans="5:5" ht="15.75" customHeight="1" x14ac:dyDescent="0.3">
      <c r="E725" s="129"/>
    </row>
    <row r="726" spans="5:5" ht="15.75" customHeight="1" x14ac:dyDescent="0.3">
      <c r="E726" s="129"/>
    </row>
    <row r="727" spans="5:5" ht="15.75" customHeight="1" x14ac:dyDescent="0.3">
      <c r="E727" s="129"/>
    </row>
    <row r="728" spans="5:5" ht="15.75" customHeight="1" x14ac:dyDescent="0.3">
      <c r="E728" s="129"/>
    </row>
    <row r="729" spans="5:5" ht="15.75" customHeight="1" x14ac:dyDescent="0.3">
      <c r="E729" s="129"/>
    </row>
    <row r="730" spans="5:5" ht="15.75" customHeight="1" x14ac:dyDescent="0.3">
      <c r="E730" s="129"/>
    </row>
    <row r="731" spans="5:5" ht="15.75" customHeight="1" x14ac:dyDescent="0.3">
      <c r="E731" s="129"/>
    </row>
    <row r="732" spans="5:5" ht="15.75" customHeight="1" x14ac:dyDescent="0.3">
      <c r="E732" s="129"/>
    </row>
    <row r="733" spans="5:5" ht="15.75" customHeight="1" x14ac:dyDescent="0.3">
      <c r="E733" s="129"/>
    </row>
    <row r="734" spans="5:5" ht="15.75" customHeight="1" x14ac:dyDescent="0.3">
      <c r="E734" s="129"/>
    </row>
    <row r="735" spans="5:5" ht="15.75" customHeight="1" x14ac:dyDescent="0.3">
      <c r="E735" s="129"/>
    </row>
    <row r="736" spans="5:5" ht="15.75" customHeight="1" x14ac:dyDescent="0.3">
      <c r="E736" s="129"/>
    </row>
    <row r="737" spans="5:5" ht="15.75" customHeight="1" x14ac:dyDescent="0.3">
      <c r="E737" s="129"/>
    </row>
    <row r="738" spans="5:5" ht="15.75" customHeight="1" x14ac:dyDescent="0.3">
      <c r="E738" s="129"/>
    </row>
    <row r="739" spans="5:5" ht="15.75" customHeight="1" x14ac:dyDescent="0.3">
      <c r="E739" s="129"/>
    </row>
    <row r="740" spans="5:5" ht="15.75" customHeight="1" x14ac:dyDescent="0.3">
      <c r="E740" s="129"/>
    </row>
    <row r="741" spans="5:5" ht="15.75" customHeight="1" x14ac:dyDescent="0.3">
      <c r="E741" s="129"/>
    </row>
    <row r="742" spans="5:5" ht="15.75" customHeight="1" x14ac:dyDescent="0.3">
      <c r="E742" s="129"/>
    </row>
    <row r="743" spans="5:5" ht="15.75" customHeight="1" x14ac:dyDescent="0.3">
      <c r="E743" s="129"/>
    </row>
    <row r="744" spans="5:5" ht="15.75" customHeight="1" x14ac:dyDescent="0.3">
      <c r="E744" s="129"/>
    </row>
    <row r="745" spans="5:5" ht="15.75" customHeight="1" x14ac:dyDescent="0.3">
      <c r="E745" s="129"/>
    </row>
    <row r="746" spans="5:5" ht="15.75" customHeight="1" x14ac:dyDescent="0.3">
      <c r="E746" s="129"/>
    </row>
    <row r="747" spans="5:5" ht="15.75" customHeight="1" x14ac:dyDescent="0.3">
      <c r="E747" s="129"/>
    </row>
    <row r="748" spans="5:5" ht="15.75" customHeight="1" x14ac:dyDescent="0.3">
      <c r="E748" s="129"/>
    </row>
    <row r="749" spans="5:5" ht="15.75" customHeight="1" x14ac:dyDescent="0.3">
      <c r="E749" s="129"/>
    </row>
    <row r="750" spans="5:5" ht="15.75" customHeight="1" x14ac:dyDescent="0.3">
      <c r="E750" s="129"/>
    </row>
    <row r="751" spans="5:5" ht="15.75" customHeight="1" x14ac:dyDescent="0.3">
      <c r="E751" s="129"/>
    </row>
    <row r="752" spans="5:5" ht="15.75" customHeight="1" x14ac:dyDescent="0.3">
      <c r="E752" s="129"/>
    </row>
    <row r="753" spans="5:5" ht="15.75" customHeight="1" x14ac:dyDescent="0.3">
      <c r="E753" s="129"/>
    </row>
    <row r="754" spans="5:5" ht="15.75" customHeight="1" x14ac:dyDescent="0.3">
      <c r="E754" s="129"/>
    </row>
    <row r="755" spans="5:5" ht="15.75" customHeight="1" x14ac:dyDescent="0.3">
      <c r="E755" s="129"/>
    </row>
    <row r="756" spans="5:5" ht="15.75" customHeight="1" x14ac:dyDescent="0.3">
      <c r="E756" s="129"/>
    </row>
    <row r="757" spans="5:5" ht="15.75" customHeight="1" x14ac:dyDescent="0.3">
      <c r="E757" s="129"/>
    </row>
    <row r="758" spans="5:5" ht="15.75" customHeight="1" x14ac:dyDescent="0.3">
      <c r="E758" s="129"/>
    </row>
    <row r="759" spans="5:5" ht="15.75" customHeight="1" x14ac:dyDescent="0.3">
      <c r="E759" s="129"/>
    </row>
    <row r="760" spans="5:5" ht="15.75" customHeight="1" x14ac:dyDescent="0.3">
      <c r="E760" s="129"/>
    </row>
    <row r="761" spans="5:5" ht="15.75" customHeight="1" x14ac:dyDescent="0.3">
      <c r="E761" s="129"/>
    </row>
    <row r="762" spans="5:5" ht="15.75" customHeight="1" x14ac:dyDescent="0.3">
      <c r="E762" s="129"/>
    </row>
    <row r="763" spans="5:5" ht="15.75" customHeight="1" x14ac:dyDescent="0.3">
      <c r="E763" s="129"/>
    </row>
    <row r="764" spans="5:5" ht="15.75" customHeight="1" x14ac:dyDescent="0.3">
      <c r="E764" s="129"/>
    </row>
    <row r="765" spans="5:5" ht="15.75" customHeight="1" x14ac:dyDescent="0.3">
      <c r="E765" s="129"/>
    </row>
    <row r="766" spans="5:5" ht="15.75" customHeight="1" x14ac:dyDescent="0.3">
      <c r="E766" s="129"/>
    </row>
    <row r="767" spans="5:5" ht="15.75" customHeight="1" x14ac:dyDescent="0.3">
      <c r="E767" s="129"/>
    </row>
    <row r="768" spans="5:5" ht="15.75" customHeight="1" x14ac:dyDescent="0.3">
      <c r="E768" s="129"/>
    </row>
    <row r="769" spans="5:5" ht="15.75" customHeight="1" x14ac:dyDescent="0.3">
      <c r="E769" s="129"/>
    </row>
    <row r="770" spans="5:5" ht="15.75" customHeight="1" x14ac:dyDescent="0.3">
      <c r="E770" s="129"/>
    </row>
    <row r="771" spans="5:5" ht="15.75" customHeight="1" x14ac:dyDescent="0.3">
      <c r="E771" s="129"/>
    </row>
    <row r="772" spans="5:5" ht="15.75" customHeight="1" x14ac:dyDescent="0.3">
      <c r="E772" s="129"/>
    </row>
    <row r="773" spans="5:5" ht="15.75" customHeight="1" x14ac:dyDescent="0.3">
      <c r="E773" s="129"/>
    </row>
    <row r="774" spans="5:5" ht="15.75" customHeight="1" x14ac:dyDescent="0.3">
      <c r="E774" s="129"/>
    </row>
    <row r="775" spans="5:5" ht="15.75" customHeight="1" x14ac:dyDescent="0.3">
      <c r="E775" s="129"/>
    </row>
    <row r="776" spans="5:5" ht="15.75" customHeight="1" x14ac:dyDescent="0.3">
      <c r="E776" s="129"/>
    </row>
    <row r="777" spans="5:5" ht="15.75" customHeight="1" x14ac:dyDescent="0.3">
      <c r="E777" s="129"/>
    </row>
    <row r="778" spans="5:5" ht="15.75" customHeight="1" x14ac:dyDescent="0.3">
      <c r="E778" s="129"/>
    </row>
    <row r="779" spans="5:5" ht="15.75" customHeight="1" x14ac:dyDescent="0.3">
      <c r="E779" s="129"/>
    </row>
    <row r="780" spans="5:5" ht="15.75" customHeight="1" x14ac:dyDescent="0.3">
      <c r="E780" s="129"/>
    </row>
    <row r="781" spans="5:5" ht="15.75" customHeight="1" x14ac:dyDescent="0.3">
      <c r="E781" s="129"/>
    </row>
    <row r="782" spans="5:5" ht="15.75" customHeight="1" x14ac:dyDescent="0.3">
      <c r="E782" s="129"/>
    </row>
    <row r="783" spans="5:5" ht="15.75" customHeight="1" x14ac:dyDescent="0.3">
      <c r="E783" s="129"/>
    </row>
    <row r="784" spans="5:5" ht="15.75" customHeight="1" x14ac:dyDescent="0.3">
      <c r="E784" s="129"/>
    </row>
    <row r="785" spans="5:5" ht="15.75" customHeight="1" x14ac:dyDescent="0.3">
      <c r="E785" s="129"/>
    </row>
    <row r="786" spans="5:5" ht="15.75" customHeight="1" x14ac:dyDescent="0.3">
      <c r="E786" s="129"/>
    </row>
    <row r="787" spans="5:5" ht="15.75" customHeight="1" x14ac:dyDescent="0.3">
      <c r="E787" s="129"/>
    </row>
    <row r="788" spans="5:5" ht="15.75" customHeight="1" x14ac:dyDescent="0.3">
      <c r="E788" s="129"/>
    </row>
    <row r="789" spans="5:5" ht="15.75" customHeight="1" x14ac:dyDescent="0.3">
      <c r="E789" s="129"/>
    </row>
    <row r="790" spans="5:5" ht="15.75" customHeight="1" x14ac:dyDescent="0.3">
      <c r="E790" s="129"/>
    </row>
    <row r="791" spans="5:5" ht="15.75" customHeight="1" x14ac:dyDescent="0.3">
      <c r="E791" s="129"/>
    </row>
    <row r="792" spans="5:5" ht="15.75" customHeight="1" x14ac:dyDescent="0.3">
      <c r="E792" s="129"/>
    </row>
    <row r="793" spans="5:5" ht="15.75" customHeight="1" x14ac:dyDescent="0.3">
      <c r="E793" s="129"/>
    </row>
    <row r="794" spans="5:5" ht="15.75" customHeight="1" x14ac:dyDescent="0.3">
      <c r="E794" s="129"/>
    </row>
    <row r="795" spans="5:5" ht="15.75" customHeight="1" x14ac:dyDescent="0.3">
      <c r="E795" s="129"/>
    </row>
    <row r="796" spans="5:5" ht="15.75" customHeight="1" x14ac:dyDescent="0.3">
      <c r="E796" s="129"/>
    </row>
    <row r="797" spans="5:5" ht="15.75" customHeight="1" x14ac:dyDescent="0.3">
      <c r="E797" s="129"/>
    </row>
    <row r="798" spans="5:5" ht="15.75" customHeight="1" x14ac:dyDescent="0.3">
      <c r="E798" s="129"/>
    </row>
    <row r="799" spans="5:5" ht="15.75" customHeight="1" x14ac:dyDescent="0.3">
      <c r="E799" s="129"/>
    </row>
    <row r="800" spans="5:5" ht="15.75" customHeight="1" x14ac:dyDescent="0.3">
      <c r="E800" s="129"/>
    </row>
    <row r="801" spans="5:5" ht="15.75" customHeight="1" x14ac:dyDescent="0.3">
      <c r="E801" s="129"/>
    </row>
    <row r="802" spans="5:5" ht="15.75" customHeight="1" x14ac:dyDescent="0.3">
      <c r="E802" s="129"/>
    </row>
    <row r="803" spans="5:5" ht="15.75" customHeight="1" x14ac:dyDescent="0.3">
      <c r="E803" s="129"/>
    </row>
    <row r="804" spans="5:5" ht="15.75" customHeight="1" x14ac:dyDescent="0.3">
      <c r="E804" s="129"/>
    </row>
    <row r="805" spans="5:5" ht="15.75" customHeight="1" x14ac:dyDescent="0.3">
      <c r="E805" s="129"/>
    </row>
    <row r="806" spans="5:5" ht="15.75" customHeight="1" x14ac:dyDescent="0.3">
      <c r="E806" s="129"/>
    </row>
    <row r="807" spans="5:5" ht="15.75" customHeight="1" x14ac:dyDescent="0.3">
      <c r="E807" s="129"/>
    </row>
    <row r="808" spans="5:5" ht="15.75" customHeight="1" x14ac:dyDescent="0.3">
      <c r="E808" s="129"/>
    </row>
    <row r="809" spans="5:5" ht="15.75" customHeight="1" x14ac:dyDescent="0.3">
      <c r="E809" s="129"/>
    </row>
    <row r="810" spans="5:5" ht="15.75" customHeight="1" x14ac:dyDescent="0.3">
      <c r="E810" s="129"/>
    </row>
    <row r="811" spans="5:5" ht="15.75" customHeight="1" x14ac:dyDescent="0.3">
      <c r="E811" s="129"/>
    </row>
    <row r="812" spans="5:5" ht="15.75" customHeight="1" x14ac:dyDescent="0.3">
      <c r="E812" s="129"/>
    </row>
    <row r="813" spans="5:5" ht="15.75" customHeight="1" x14ac:dyDescent="0.3">
      <c r="E813" s="129"/>
    </row>
    <row r="814" spans="5:5" ht="15.75" customHeight="1" x14ac:dyDescent="0.3">
      <c r="E814" s="129"/>
    </row>
    <row r="815" spans="5:5" ht="15.75" customHeight="1" x14ac:dyDescent="0.3">
      <c r="E815" s="129"/>
    </row>
    <row r="816" spans="5:5" ht="15.75" customHeight="1" x14ac:dyDescent="0.3">
      <c r="E816" s="129"/>
    </row>
    <row r="817" spans="5:5" ht="15.75" customHeight="1" x14ac:dyDescent="0.3">
      <c r="E817" s="129"/>
    </row>
    <row r="818" spans="5:5" ht="15.75" customHeight="1" x14ac:dyDescent="0.3">
      <c r="E818" s="129"/>
    </row>
    <row r="819" spans="5:5" ht="15.75" customHeight="1" x14ac:dyDescent="0.3">
      <c r="E819" s="129"/>
    </row>
    <row r="820" spans="5:5" ht="15.75" customHeight="1" x14ac:dyDescent="0.3">
      <c r="E820" s="129"/>
    </row>
    <row r="821" spans="5:5" ht="15.75" customHeight="1" x14ac:dyDescent="0.3">
      <c r="E821" s="129"/>
    </row>
    <row r="822" spans="5:5" ht="15.75" customHeight="1" x14ac:dyDescent="0.3">
      <c r="E822" s="129"/>
    </row>
    <row r="823" spans="5:5" ht="15.75" customHeight="1" x14ac:dyDescent="0.3">
      <c r="E823" s="129"/>
    </row>
    <row r="824" spans="5:5" ht="15.75" customHeight="1" x14ac:dyDescent="0.3">
      <c r="E824" s="129"/>
    </row>
    <row r="825" spans="5:5" ht="15.75" customHeight="1" x14ac:dyDescent="0.3">
      <c r="E825" s="129"/>
    </row>
    <row r="826" spans="5:5" ht="15.75" customHeight="1" x14ac:dyDescent="0.3">
      <c r="E826" s="129"/>
    </row>
    <row r="827" spans="5:5" ht="15.75" customHeight="1" x14ac:dyDescent="0.3">
      <c r="E827" s="129"/>
    </row>
    <row r="828" spans="5:5" ht="15.75" customHeight="1" x14ac:dyDescent="0.3">
      <c r="E828" s="129"/>
    </row>
    <row r="829" spans="5:5" ht="15.75" customHeight="1" x14ac:dyDescent="0.3">
      <c r="E829" s="129"/>
    </row>
    <row r="830" spans="5:5" ht="15.75" customHeight="1" x14ac:dyDescent="0.3">
      <c r="E830" s="129"/>
    </row>
    <row r="831" spans="5:5" ht="15.75" customHeight="1" x14ac:dyDescent="0.3">
      <c r="E831" s="129"/>
    </row>
    <row r="832" spans="5:5" ht="15.75" customHeight="1" x14ac:dyDescent="0.3">
      <c r="E832" s="129"/>
    </row>
    <row r="833" spans="5:5" ht="15.75" customHeight="1" x14ac:dyDescent="0.3">
      <c r="E833" s="129"/>
    </row>
    <row r="834" spans="5:5" ht="15.75" customHeight="1" x14ac:dyDescent="0.3">
      <c r="E834" s="129"/>
    </row>
    <row r="835" spans="5:5" ht="15.75" customHeight="1" x14ac:dyDescent="0.3">
      <c r="E835" s="129"/>
    </row>
    <row r="836" spans="5:5" ht="15.75" customHeight="1" x14ac:dyDescent="0.3">
      <c r="E836" s="129"/>
    </row>
    <row r="837" spans="5:5" ht="15.75" customHeight="1" x14ac:dyDescent="0.3">
      <c r="E837" s="129"/>
    </row>
    <row r="838" spans="5:5" ht="15.75" customHeight="1" x14ac:dyDescent="0.3">
      <c r="E838" s="129"/>
    </row>
    <row r="839" spans="5:5" ht="15.75" customHeight="1" x14ac:dyDescent="0.3">
      <c r="E839" s="129"/>
    </row>
    <row r="840" spans="5:5" ht="15.75" customHeight="1" x14ac:dyDescent="0.3">
      <c r="E840" s="129"/>
    </row>
    <row r="841" spans="5:5" ht="15.75" customHeight="1" x14ac:dyDescent="0.3">
      <c r="E841" s="129"/>
    </row>
    <row r="842" spans="5:5" ht="15.75" customHeight="1" x14ac:dyDescent="0.3">
      <c r="E842" s="129"/>
    </row>
    <row r="843" spans="5:5" ht="15.75" customHeight="1" x14ac:dyDescent="0.3">
      <c r="E843" s="129"/>
    </row>
    <row r="844" spans="5:5" ht="15.75" customHeight="1" x14ac:dyDescent="0.3">
      <c r="E844" s="129"/>
    </row>
    <row r="845" spans="5:5" ht="15.75" customHeight="1" x14ac:dyDescent="0.3">
      <c r="E845" s="129"/>
    </row>
    <row r="846" spans="5:5" ht="15.75" customHeight="1" x14ac:dyDescent="0.3">
      <c r="E846" s="129"/>
    </row>
    <row r="847" spans="5:5" ht="15.75" customHeight="1" x14ac:dyDescent="0.3">
      <c r="E847" s="129"/>
    </row>
    <row r="848" spans="5:5" ht="15.75" customHeight="1" x14ac:dyDescent="0.3">
      <c r="E848" s="129"/>
    </row>
    <row r="849" spans="5:5" ht="15.75" customHeight="1" x14ac:dyDescent="0.3">
      <c r="E849" s="129"/>
    </row>
    <row r="850" spans="5:5" ht="15.75" customHeight="1" x14ac:dyDescent="0.3">
      <c r="E850" s="129"/>
    </row>
    <row r="851" spans="5:5" ht="15.75" customHeight="1" x14ac:dyDescent="0.3">
      <c r="E851" s="129"/>
    </row>
    <row r="852" spans="5:5" ht="15.75" customHeight="1" x14ac:dyDescent="0.3">
      <c r="E852" s="129"/>
    </row>
    <row r="853" spans="5:5" ht="15.75" customHeight="1" x14ac:dyDescent="0.3">
      <c r="E853" s="129"/>
    </row>
    <row r="854" spans="5:5" ht="15.75" customHeight="1" x14ac:dyDescent="0.3">
      <c r="E854" s="129"/>
    </row>
    <row r="855" spans="5:5" ht="15.75" customHeight="1" x14ac:dyDescent="0.3">
      <c r="E855" s="129"/>
    </row>
    <row r="856" spans="5:5" ht="15.75" customHeight="1" x14ac:dyDescent="0.3">
      <c r="E856" s="129"/>
    </row>
    <row r="857" spans="5:5" ht="15.75" customHeight="1" x14ac:dyDescent="0.3">
      <c r="E857" s="129"/>
    </row>
    <row r="858" spans="5:5" ht="15.75" customHeight="1" x14ac:dyDescent="0.3">
      <c r="E858" s="129"/>
    </row>
    <row r="859" spans="5:5" ht="15.75" customHeight="1" x14ac:dyDescent="0.3">
      <c r="E859" s="129"/>
    </row>
    <row r="860" spans="5:5" ht="15.75" customHeight="1" x14ac:dyDescent="0.3">
      <c r="E860" s="129"/>
    </row>
    <row r="861" spans="5:5" ht="15.75" customHeight="1" x14ac:dyDescent="0.3">
      <c r="E861" s="129"/>
    </row>
    <row r="862" spans="5:5" ht="15.75" customHeight="1" x14ac:dyDescent="0.3">
      <c r="E862" s="129"/>
    </row>
    <row r="863" spans="5:5" ht="15.75" customHeight="1" x14ac:dyDescent="0.3">
      <c r="E863" s="129"/>
    </row>
    <row r="864" spans="5:5" ht="15.75" customHeight="1" x14ac:dyDescent="0.3">
      <c r="E864" s="129"/>
    </row>
    <row r="865" spans="5:5" ht="15.75" customHeight="1" x14ac:dyDescent="0.3">
      <c r="E865" s="129"/>
    </row>
    <row r="866" spans="5:5" ht="15.75" customHeight="1" x14ac:dyDescent="0.3">
      <c r="E866" s="129"/>
    </row>
    <row r="867" spans="5:5" ht="15.75" customHeight="1" x14ac:dyDescent="0.3">
      <c r="E867" s="129"/>
    </row>
    <row r="868" spans="5:5" ht="15.75" customHeight="1" x14ac:dyDescent="0.3">
      <c r="E868" s="129"/>
    </row>
    <row r="869" spans="5:5" ht="15.75" customHeight="1" x14ac:dyDescent="0.3">
      <c r="E869" s="129"/>
    </row>
    <row r="870" spans="5:5" ht="15.75" customHeight="1" x14ac:dyDescent="0.3">
      <c r="E870" s="129"/>
    </row>
    <row r="871" spans="5:5" ht="15.75" customHeight="1" x14ac:dyDescent="0.3">
      <c r="E871" s="129"/>
    </row>
    <row r="872" spans="5:5" ht="15.75" customHeight="1" x14ac:dyDescent="0.3">
      <c r="E872" s="129"/>
    </row>
    <row r="873" spans="5:5" ht="15.75" customHeight="1" x14ac:dyDescent="0.3">
      <c r="E873" s="129"/>
    </row>
    <row r="874" spans="5:5" ht="15.75" customHeight="1" x14ac:dyDescent="0.3">
      <c r="E874" s="129"/>
    </row>
    <row r="875" spans="5:5" ht="15.75" customHeight="1" x14ac:dyDescent="0.3">
      <c r="E875" s="129"/>
    </row>
    <row r="876" spans="5:5" ht="15.75" customHeight="1" x14ac:dyDescent="0.3">
      <c r="E876" s="129"/>
    </row>
    <row r="877" spans="5:5" ht="15.75" customHeight="1" x14ac:dyDescent="0.3">
      <c r="E877" s="129"/>
    </row>
    <row r="878" spans="5:5" ht="15.75" customHeight="1" x14ac:dyDescent="0.3">
      <c r="E878" s="129"/>
    </row>
    <row r="879" spans="5:5" ht="15.75" customHeight="1" x14ac:dyDescent="0.3">
      <c r="E879" s="129"/>
    </row>
    <row r="880" spans="5:5" ht="15.75" customHeight="1" x14ac:dyDescent="0.3">
      <c r="E880" s="129"/>
    </row>
    <row r="881" spans="5:5" ht="15.75" customHeight="1" x14ac:dyDescent="0.3">
      <c r="E881" s="129"/>
    </row>
    <row r="882" spans="5:5" ht="15.75" customHeight="1" x14ac:dyDescent="0.3">
      <c r="E882" s="129"/>
    </row>
    <row r="883" spans="5:5" ht="15.75" customHeight="1" x14ac:dyDescent="0.3">
      <c r="E883" s="129"/>
    </row>
    <row r="884" spans="5:5" ht="15.75" customHeight="1" x14ac:dyDescent="0.3">
      <c r="E884" s="129"/>
    </row>
    <row r="885" spans="5:5" ht="15.75" customHeight="1" x14ac:dyDescent="0.3">
      <c r="E885" s="129"/>
    </row>
    <row r="886" spans="5:5" ht="15.75" customHeight="1" x14ac:dyDescent="0.3">
      <c r="E886" s="129"/>
    </row>
    <row r="887" spans="5:5" ht="15.75" customHeight="1" x14ac:dyDescent="0.3">
      <c r="E887" s="129"/>
    </row>
    <row r="888" spans="5:5" ht="15.75" customHeight="1" x14ac:dyDescent="0.3">
      <c r="E888" s="129"/>
    </row>
    <row r="889" spans="5:5" ht="15.75" customHeight="1" x14ac:dyDescent="0.3">
      <c r="E889" s="129"/>
    </row>
    <row r="890" spans="5:5" ht="15.75" customHeight="1" x14ac:dyDescent="0.3">
      <c r="E890" s="129"/>
    </row>
    <row r="891" spans="5:5" ht="15.75" customHeight="1" x14ac:dyDescent="0.3">
      <c r="E891" s="129"/>
    </row>
    <row r="892" spans="5:5" ht="15.75" customHeight="1" x14ac:dyDescent="0.3">
      <c r="E892" s="129"/>
    </row>
    <row r="893" spans="5:5" ht="15.75" customHeight="1" x14ac:dyDescent="0.3">
      <c r="E893" s="129"/>
    </row>
    <row r="894" spans="5:5" ht="15.75" customHeight="1" x14ac:dyDescent="0.3">
      <c r="E894" s="129"/>
    </row>
    <row r="895" spans="5:5" ht="15.75" customHeight="1" x14ac:dyDescent="0.3">
      <c r="E895" s="129"/>
    </row>
    <row r="896" spans="5:5" ht="15.75" customHeight="1" x14ac:dyDescent="0.3">
      <c r="E896" s="129"/>
    </row>
    <row r="897" spans="5:5" ht="15.75" customHeight="1" x14ac:dyDescent="0.3">
      <c r="E897" s="129"/>
    </row>
    <row r="898" spans="5:5" ht="15.75" customHeight="1" x14ac:dyDescent="0.3">
      <c r="E898" s="129"/>
    </row>
    <row r="899" spans="5:5" ht="15.75" customHeight="1" x14ac:dyDescent="0.3">
      <c r="E899" s="129"/>
    </row>
    <row r="900" spans="5:5" ht="15.75" customHeight="1" x14ac:dyDescent="0.3">
      <c r="E900" s="129"/>
    </row>
    <row r="901" spans="5:5" ht="15.75" customHeight="1" x14ac:dyDescent="0.3">
      <c r="E901" s="129"/>
    </row>
    <row r="902" spans="5:5" ht="15.75" customHeight="1" x14ac:dyDescent="0.3">
      <c r="E902" s="129"/>
    </row>
    <row r="903" spans="5:5" ht="15.75" customHeight="1" x14ac:dyDescent="0.3">
      <c r="E903" s="129"/>
    </row>
    <row r="904" spans="5:5" ht="15.75" customHeight="1" x14ac:dyDescent="0.3">
      <c r="E904" s="129"/>
    </row>
    <row r="905" spans="5:5" ht="15.75" customHeight="1" x14ac:dyDescent="0.3">
      <c r="E905" s="129"/>
    </row>
    <row r="906" spans="5:5" ht="15.75" customHeight="1" x14ac:dyDescent="0.3">
      <c r="E906" s="129"/>
    </row>
    <row r="907" spans="5:5" ht="15.75" customHeight="1" x14ac:dyDescent="0.3">
      <c r="E907" s="129"/>
    </row>
    <row r="908" spans="5:5" ht="15.75" customHeight="1" x14ac:dyDescent="0.3">
      <c r="E908" s="129"/>
    </row>
    <row r="909" spans="5:5" ht="15.75" customHeight="1" x14ac:dyDescent="0.3">
      <c r="E909" s="129"/>
    </row>
    <row r="910" spans="5:5" ht="15.75" customHeight="1" x14ac:dyDescent="0.3">
      <c r="E910" s="129"/>
    </row>
    <row r="911" spans="5:5" ht="15.75" customHeight="1" x14ac:dyDescent="0.3">
      <c r="E911" s="129"/>
    </row>
    <row r="912" spans="5:5" ht="15.75" customHeight="1" x14ac:dyDescent="0.3">
      <c r="E912" s="129"/>
    </row>
    <row r="913" spans="5:5" ht="15.75" customHeight="1" x14ac:dyDescent="0.3">
      <c r="E913" s="129"/>
    </row>
    <row r="914" spans="5:5" ht="15.75" customHeight="1" x14ac:dyDescent="0.3">
      <c r="E914" s="129"/>
    </row>
    <row r="915" spans="5:5" ht="15.75" customHeight="1" x14ac:dyDescent="0.3">
      <c r="E915" s="129"/>
    </row>
    <row r="916" spans="5:5" ht="15.75" customHeight="1" x14ac:dyDescent="0.3">
      <c r="E916" s="129"/>
    </row>
    <row r="917" spans="5:5" ht="15.75" customHeight="1" x14ac:dyDescent="0.3">
      <c r="E917" s="129"/>
    </row>
    <row r="918" spans="5:5" ht="15.75" customHeight="1" x14ac:dyDescent="0.3">
      <c r="E918" s="129"/>
    </row>
    <row r="919" spans="5:5" ht="15.75" customHeight="1" x14ac:dyDescent="0.3">
      <c r="E919" s="129"/>
    </row>
    <row r="920" spans="5:5" ht="15.75" customHeight="1" x14ac:dyDescent="0.3">
      <c r="E920" s="129"/>
    </row>
    <row r="921" spans="5:5" ht="15.75" customHeight="1" x14ac:dyDescent="0.3">
      <c r="E921" s="129"/>
    </row>
    <row r="922" spans="5:5" ht="15.75" customHeight="1" x14ac:dyDescent="0.3">
      <c r="E922" s="129"/>
    </row>
    <row r="923" spans="5:5" ht="15.75" customHeight="1" x14ac:dyDescent="0.3">
      <c r="E923" s="129"/>
    </row>
    <row r="924" spans="5:5" ht="15.75" customHeight="1" x14ac:dyDescent="0.3">
      <c r="E924" s="129"/>
    </row>
    <row r="925" spans="5:5" ht="15.75" customHeight="1" x14ac:dyDescent="0.3">
      <c r="E925" s="129"/>
    </row>
    <row r="926" spans="5:5" ht="15.75" customHeight="1" x14ac:dyDescent="0.3">
      <c r="E926" s="129"/>
    </row>
    <row r="927" spans="5:5" ht="15.75" customHeight="1" x14ac:dyDescent="0.3">
      <c r="E927" s="129"/>
    </row>
    <row r="928" spans="5:5" ht="15.75" customHeight="1" x14ac:dyDescent="0.3">
      <c r="E928" s="129"/>
    </row>
    <row r="929" spans="5:5" ht="15.75" customHeight="1" x14ac:dyDescent="0.3">
      <c r="E929" s="129"/>
    </row>
    <row r="930" spans="5:5" ht="15.75" customHeight="1" x14ac:dyDescent="0.3">
      <c r="E930" s="129"/>
    </row>
    <row r="931" spans="5:5" ht="15.75" customHeight="1" x14ac:dyDescent="0.3">
      <c r="E931" s="129"/>
    </row>
    <row r="932" spans="5:5" ht="15.75" customHeight="1" x14ac:dyDescent="0.3">
      <c r="E932" s="129"/>
    </row>
    <row r="933" spans="5:5" ht="15.75" customHeight="1" x14ac:dyDescent="0.3">
      <c r="E933" s="129"/>
    </row>
    <row r="934" spans="5:5" ht="15.75" customHeight="1" x14ac:dyDescent="0.3">
      <c r="E934" s="129"/>
    </row>
    <row r="935" spans="5:5" ht="15.75" customHeight="1" x14ac:dyDescent="0.3">
      <c r="E935" s="129"/>
    </row>
    <row r="936" spans="5:5" ht="15.75" customHeight="1" x14ac:dyDescent="0.3">
      <c r="E936" s="129"/>
    </row>
    <row r="937" spans="5:5" ht="15.75" customHeight="1" x14ac:dyDescent="0.3">
      <c r="E937" s="129"/>
    </row>
    <row r="938" spans="5:5" ht="15.75" customHeight="1" x14ac:dyDescent="0.3">
      <c r="E938" s="129"/>
    </row>
    <row r="939" spans="5:5" ht="15.75" customHeight="1" x14ac:dyDescent="0.3">
      <c r="E939" s="129"/>
    </row>
    <row r="940" spans="5:5" ht="15.75" customHeight="1" x14ac:dyDescent="0.3">
      <c r="E940" s="129"/>
    </row>
    <row r="941" spans="5:5" ht="15.75" customHeight="1" x14ac:dyDescent="0.3">
      <c r="E941" s="129"/>
    </row>
    <row r="942" spans="5:5" ht="15.75" customHeight="1" x14ac:dyDescent="0.3">
      <c r="E942" s="129"/>
    </row>
    <row r="943" spans="5:5" ht="15.75" customHeight="1" x14ac:dyDescent="0.3">
      <c r="E943" s="129"/>
    </row>
    <row r="944" spans="5:5" ht="15.75" customHeight="1" x14ac:dyDescent="0.3">
      <c r="E944" s="129"/>
    </row>
    <row r="945" spans="5:5" ht="15.75" customHeight="1" x14ac:dyDescent="0.3">
      <c r="E945" s="129"/>
    </row>
    <row r="946" spans="5:5" ht="15.75" customHeight="1" x14ac:dyDescent="0.3">
      <c r="E946" s="129"/>
    </row>
    <row r="947" spans="5:5" ht="15.75" customHeight="1" x14ac:dyDescent="0.3">
      <c r="E947" s="129"/>
    </row>
    <row r="948" spans="5:5" ht="15.75" customHeight="1" x14ac:dyDescent="0.3">
      <c r="E948" s="129"/>
    </row>
    <row r="949" spans="5:5" ht="15.75" customHeight="1" x14ac:dyDescent="0.3">
      <c r="E949" s="129"/>
    </row>
    <row r="950" spans="5:5" ht="15.75" customHeight="1" x14ac:dyDescent="0.3">
      <c r="E950" s="129"/>
    </row>
    <row r="951" spans="5:5" ht="15.75" customHeight="1" x14ac:dyDescent="0.3">
      <c r="E951" s="129"/>
    </row>
    <row r="952" spans="5:5" ht="15.75" customHeight="1" x14ac:dyDescent="0.3">
      <c r="E952" s="129"/>
    </row>
    <row r="953" spans="5:5" ht="15.75" customHeight="1" x14ac:dyDescent="0.3">
      <c r="E953" s="129"/>
    </row>
    <row r="954" spans="5:5" ht="15.75" customHeight="1" x14ac:dyDescent="0.3">
      <c r="E954" s="129"/>
    </row>
    <row r="955" spans="5:5" ht="15.75" customHeight="1" x14ac:dyDescent="0.3">
      <c r="E955" s="129"/>
    </row>
    <row r="956" spans="5:5" ht="15.75" customHeight="1" x14ac:dyDescent="0.3">
      <c r="E956" s="129"/>
    </row>
    <row r="957" spans="5:5" ht="15.75" customHeight="1" x14ac:dyDescent="0.3">
      <c r="E957" s="129"/>
    </row>
    <row r="958" spans="5:5" ht="15.75" customHeight="1" x14ac:dyDescent="0.3">
      <c r="E958" s="129"/>
    </row>
    <row r="959" spans="5:5" ht="15.75" customHeight="1" x14ac:dyDescent="0.3">
      <c r="E959" s="129"/>
    </row>
    <row r="960" spans="5:5" ht="15.75" customHeight="1" x14ac:dyDescent="0.3">
      <c r="E960" s="129"/>
    </row>
    <row r="961" spans="5:5" ht="15.75" customHeight="1" x14ac:dyDescent="0.3">
      <c r="E961" s="129"/>
    </row>
    <row r="962" spans="5:5" ht="15.75" customHeight="1" x14ac:dyDescent="0.3">
      <c r="E962" s="129"/>
    </row>
    <row r="963" spans="5:5" ht="15.75" customHeight="1" x14ac:dyDescent="0.3">
      <c r="E963" s="129"/>
    </row>
    <row r="964" spans="5:5" ht="15.75" customHeight="1" x14ac:dyDescent="0.3">
      <c r="E964" s="129"/>
    </row>
    <row r="965" spans="5:5" ht="15.75" customHeight="1" x14ac:dyDescent="0.3">
      <c r="E965" s="129"/>
    </row>
    <row r="966" spans="5:5" ht="15.75" customHeight="1" x14ac:dyDescent="0.3">
      <c r="E966" s="129"/>
    </row>
    <row r="967" spans="5:5" ht="15.75" customHeight="1" x14ac:dyDescent="0.3">
      <c r="E967" s="129"/>
    </row>
    <row r="968" spans="5:5" ht="15.75" customHeight="1" x14ac:dyDescent="0.3">
      <c r="E968" s="129"/>
    </row>
    <row r="969" spans="5:5" ht="15.75" customHeight="1" x14ac:dyDescent="0.3">
      <c r="E969" s="129"/>
    </row>
    <row r="970" spans="5:5" ht="15.75" customHeight="1" x14ac:dyDescent="0.3">
      <c r="E970" s="129"/>
    </row>
    <row r="971" spans="5:5" ht="15.75" customHeight="1" x14ac:dyDescent="0.3">
      <c r="E971" s="129"/>
    </row>
    <row r="972" spans="5:5" ht="15.75" customHeight="1" x14ac:dyDescent="0.3">
      <c r="E972" s="129"/>
    </row>
    <row r="973" spans="5:5" ht="15.75" customHeight="1" x14ac:dyDescent="0.3">
      <c r="E973" s="129"/>
    </row>
    <row r="974" spans="5:5" ht="15.75" customHeight="1" x14ac:dyDescent="0.3">
      <c r="E974" s="129"/>
    </row>
    <row r="975" spans="5:5" ht="15.75" customHeight="1" x14ac:dyDescent="0.3">
      <c r="E975" s="129"/>
    </row>
    <row r="976" spans="5:5" ht="15.75" customHeight="1" x14ac:dyDescent="0.3">
      <c r="E976" s="129"/>
    </row>
    <row r="977" spans="5:5" ht="15.75" customHeight="1" x14ac:dyDescent="0.3">
      <c r="E977" s="129"/>
    </row>
    <row r="978" spans="5:5" ht="15.75" customHeight="1" x14ac:dyDescent="0.3">
      <c r="E978" s="129"/>
    </row>
    <row r="979" spans="5:5" ht="15.75" customHeight="1" x14ac:dyDescent="0.3">
      <c r="E979" s="129"/>
    </row>
    <row r="980" spans="5:5" ht="15.75" customHeight="1" x14ac:dyDescent="0.3">
      <c r="E980" s="129"/>
    </row>
    <row r="981" spans="5:5" ht="15.75" customHeight="1" x14ac:dyDescent="0.3">
      <c r="E981" s="129"/>
    </row>
    <row r="982" spans="5:5" ht="15.75" customHeight="1" x14ac:dyDescent="0.3">
      <c r="E982" s="129"/>
    </row>
    <row r="983" spans="5:5" ht="15.75" customHeight="1" x14ac:dyDescent="0.3">
      <c r="E983" s="129"/>
    </row>
    <row r="984" spans="5:5" ht="15.75" customHeight="1" x14ac:dyDescent="0.3">
      <c r="E984" s="129"/>
    </row>
    <row r="985" spans="5:5" ht="15.75" customHeight="1" x14ac:dyDescent="0.3">
      <c r="E985" s="129"/>
    </row>
    <row r="986" spans="5:5" ht="15.75" customHeight="1" x14ac:dyDescent="0.3">
      <c r="E986" s="129"/>
    </row>
    <row r="987" spans="5:5" ht="15.75" customHeight="1" x14ac:dyDescent="0.3">
      <c r="E987" s="129"/>
    </row>
    <row r="988" spans="5:5" ht="15.75" customHeight="1" x14ac:dyDescent="0.3">
      <c r="E988" s="129"/>
    </row>
    <row r="989" spans="5:5" ht="15.75" customHeight="1" x14ac:dyDescent="0.3">
      <c r="E989" s="129"/>
    </row>
    <row r="990" spans="5:5" ht="15.75" customHeight="1" x14ac:dyDescent="0.3">
      <c r="E990" s="129"/>
    </row>
    <row r="991" spans="5:5" ht="15.75" customHeight="1" x14ac:dyDescent="0.3">
      <c r="E991" s="129"/>
    </row>
    <row r="992" spans="5:5" ht="15.75" customHeight="1" x14ac:dyDescent="0.3">
      <c r="E992" s="129"/>
    </row>
    <row r="993" spans="5:5" ht="15.75" customHeight="1" x14ac:dyDescent="0.3">
      <c r="E993" s="129"/>
    </row>
    <row r="994" spans="5:5" ht="15.75" customHeight="1" x14ac:dyDescent="0.3">
      <c r="E994" s="129"/>
    </row>
    <row r="995" spans="5:5" ht="15.75" customHeight="1" x14ac:dyDescent="0.3">
      <c r="E995" s="129"/>
    </row>
    <row r="996" spans="5:5" ht="15.75" customHeight="1" x14ac:dyDescent="0.3">
      <c r="E996" s="129"/>
    </row>
    <row r="997" spans="5:5" ht="15.75" customHeight="1" x14ac:dyDescent="0.3">
      <c r="E997" s="129"/>
    </row>
    <row r="998" spans="5:5" ht="15.75" customHeight="1" x14ac:dyDescent="0.3">
      <c r="E998" s="129"/>
    </row>
    <row r="999" spans="5:5" ht="15.75" customHeight="1" x14ac:dyDescent="0.3">
      <c r="E999" s="129"/>
    </row>
    <row r="1000" spans="5:5" ht="15.75" customHeight="1" x14ac:dyDescent="0.3">
      <c r="E1000" s="129"/>
    </row>
    <row r="1001" spans="5:5" ht="15.75" customHeight="1" x14ac:dyDescent="0.3">
      <c r="E1001" s="129"/>
    </row>
    <row r="1002" spans="5:5" ht="15.75" customHeight="1" x14ac:dyDescent="0.3">
      <c r="E1002" s="129"/>
    </row>
  </sheetData>
  <mergeCells count="44">
    <mergeCell ref="B3:K3"/>
    <mergeCell ref="B4:K4"/>
    <mergeCell ref="B5:K5"/>
    <mergeCell ref="B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16:C16"/>
    <mergeCell ref="F16:K16"/>
    <mergeCell ref="B51:E51"/>
    <mergeCell ref="B17:C17"/>
    <mergeCell ref="F17:K17"/>
    <mergeCell ref="B18:C18"/>
    <mergeCell ref="F18:K18"/>
    <mergeCell ref="B19:H19"/>
    <mergeCell ref="I19:K19"/>
    <mergeCell ref="B27:E27"/>
    <mergeCell ref="B31:E31"/>
    <mergeCell ref="B35:E35"/>
    <mergeCell ref="B36:E36"/>
    <mergeCell ref="B45:E45"/>
    <mergeCell ref="B72:E72"/>
    <mergeCell ref="B73:E73"/>
    <mergeCell ref="B55:E55"/>
    <mergeCell ref="B56:E56"/>
    <mergeCell ref="C57:D57"/>
    <mergeCell ref="B63:E63"/>
    <mergeCell ref="B67:E67"/>
    <mergeCell ref="B71:E7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K1002"/>
  <sheetViews>
    <sheetView tabSelected="1" topLeftCell="A3" zoomScale="58" zoomScaleNormal="58" workbookViewId="0">
      <selection activeCell="B5" sqref="B5:K5"/>
    </sheetView>
  </sheetViews>
  <sheetFormatPr baseColWidth="10" defaultColWidth="14.44140625" defaultRowHeight="14.4" x14ac:dyDescent="0.3"/>
  <cols>
    <col min="1" max="2" width="5.33203125" customWidth="1"/>
    <col min="3" max="3" width="37.88671875" customWidth="1"/>
    <col min="4" max="4" width="8.44140625" customWidth="1"/>
    <col min="5" max="5" width="7.88671875" customWidth="1"/>
    <col min="6" max="6" width="9.33203125" customWidth="1"/>
    <col min="7" max="11" width="16.5546875" customWidth="1"/>
    <col min="12" max="26" width="10.6640625" customWidth="1"/>
  </cols>
  <sheetData>
    <row r="1" spans="2:11" x14ac:dyDescent="0.3">
      <c r="E1" s="129"/>
    </row>
    <row r="2" spans="2:11" ht="15" thickBot="1" x14ac:dyDescent="0.35">
      <c r="E2" s="129"/>
    </row>
    <row r="3" spans="2:11" x14ac:dyDescent="0.3">
      <c r="B3" s="499" t="s">
        <v>55</v>
      </c>
      <c r="C3" s="500"/>
      <c r="D3" s="500"/>
      <c r="E3" s="500"/>
      <c r="F3" s="500"/>
      <c r="G3" s="500"/>
      <c r="H3" s="500"/>
      <c r="I3" s="500"/>
      <c r="J3" s="500"/>
      <c r="K3" s="501"/>
    </row>
    <row r="4" spans="2:11" x14ac:dyDescent="0.3">
      <c r="B4" s="502" t="s">
        <v>297</v>
      </c>
      <c r="C4" s="403"/>
      <c r="D4" s="403"/>
      <c r="E4" s="403"/>
      <c r="F4" s="403"/>
      <c r="G4" s="403"/>
      <c r="H4" s="403"/>
      <c r="I4" s="403"/>
      <c r="J4" s="403"/>
      <c r="K4" s="503"/>
    </row>
    <row r="5" spans="2:11" x14ac:dyDescent="0.3">
      <c r="B5" s="502" t="s">
        <v>258</v>
      </c>
      <c r="C5" s="403"/>
      <c r="D5" s="403"/>
      <c r="E5" s="403"/>
      <c r="F5" s="403"/>
      <c r="G5" s="403"/>
      <c r="H5" s="403"/>
      <c r="I5" s="403"/>
      <c r="J5" s="403"/>
      <c r="K5" s="503"/>
    </row>
    <row r="6" spans="2:11" x14ac:dyDescent="0.3">
      <c r="B6" s="504" t="s">
        <v>57</v>
      </c>
      <c r="C6" s="403"/>
      <c r="D6" s="403"/>
      <c r="E6" s="403"/>
      <c r="F6" s="403"/>
      <c r="G6" s="403"/>
      <c r="H6" s="403"/>
      <c r="I6" s="403"/>
      <c r="J6" s="403"/>
      <c r="K6" s="503"/>
    </row>
    <row r="7" spans="2:11" x14ac:dyDescent="0.3">
      <c r="B7" s="505" t="s">
        <v>58</v>
      </c>
      <c r="C7" s="492"/>
      <c r="D7" s="143" t="s">
        <v>35</v>
      </c>
      <c r="E7" s="143" t="s">
        <v>59</v>
      </c>
      <c r="F7" s="506" t="s">
        <v>60</v>
      </c>
      <c r="G7" s="492"/>
      <c r="H7" s="492"/>
      <c r="I7" s="492"/>
      <c r="J7" s="492"/>
      <c r="K7" s="494"/>
    </row>
    <row r="8" spans="2:11" x14ac:dyDescent="0.3">
      <c r="B8" s="491" t="s">
        <v>61</v>
      </c>
      <c r="C8" s="492"/>
      <c r="D8" s="144" t="s">
        <v>128</v>
      </c>
      <c r="E8" s="145">
        <v>1</v>
      </c>
      <c r="F8" s="493" t="s">
        <v>192</v>
      </c>
      <c r="G8" s="492"/>
      <c r="H8" s="492"/>
      <c r="I8" s="492"/>
      <c r="J8" s="492"/>
      <c r="K8" s="494"/>
    </row>
    <row r="9" spans="2:11" ht="22.5" customHeight="1" x14ac:dyDescent="0.3">
      <c r="B9" s="498" t="s">
        <v>193</v>
      </c>
      <c r="C9" s="492"/>
      <c r="D9" s="146" t="s">
        <v>156</v>
      </c>
      <c r="E9" s="147">
        <v>150</v>
      </c>
      <c r="F9" s="493"/>
      <c r="G9" s="492"/>
      <c r="H9" s="492"/>
      <c r="I9" s="492"/>
      <c r="J9" s="492"/>
      <c r="K9" s="494"/>
    </row>
    <row r="10" spans="2:11" x14ac:dyDescent="0.3">
      <c r="B10" s="491" t="s">
        <v>194</v>
      </c>
      <c r="C10" s="492"/>
      <c r="D10" s="144" t="s">
        <v>117</v>
      </c>
      <c r="E10" s="148">
        <v>0.2</v>
      </c>
      <c r="F10" s="493"/>
      <c r="G10" s="492"/>
      <c r="H10" s="492"/>
      <c r="I10" s="492"/>
      <c r="J10" s="492"/>
      <c r="K10" s="494"/>
    </row>
    <row r="11" spans="2:11" x14ac:dyDescent="0.3">
      <c r="B11" s="491" t="s">
        <v>195</v>
      </c>
      <c r="C11" s="492"/>
      <c r="D11" s="144" t="s">
        <v>196</v>
      </c>
      <c r="E11" s="145">
        <v>80</v>
      </c>
      <c r="F11" s="493" t="s">
        <v>197</v>
      </c>
      <c r="G11" s="492"/>
      <c r="H11" s="492"/>
      <c r="I11" s="492"/>
      <c r="J11" s="492"/>
      <c r="K11" s="494"/>
    </row>
    <row r="12" spans="2:11" x14ac:dyDescent="0.3">
      <c r="B12" s="491" t="s">
        <v>198</v>
      </c>
      <c r="C12" s="492"/>
      <c r="D12" s="144" t="s">
        <v>13</v>
      </c>
      <c r="E12" s="149">
        <v>12</v>
      </c>
      <c r="F12" s="493"/>
      <c r="G12" s="492"/>
      <c r="H12" s="492"/>
      <c r="I12" s="492"/>
      <c r="J12" s="492"/>
      <c r="K12" s="494"/>
    </row>
    <row r="13" spans="2:11" x14ac:dyDescent="0.3">
      <c r="B13" s="491" t="s">
        <v>135</v>
      </c>
      <c r="C13" s="492"/>
      <c r="D13" s="144" t="s">
        <v>13</v>
      </c>
      <c r="E13" s="145">
        <v>1</v>
      </c>
      <c r="F13" s="493" t="s">
        <v>123</v>
      </c>
      <c r="G13" s="492"/>
      <c r="H13" s="492"/>
      <c r="I13" s="492"/>
      <c r="J13" s="492"/>
      <c r="K13" s="494"/>
    </row>
    <row r="14" spans="2:11" x14ac:dyDescent="0.3">
      <c r="B14" s="491" t="s">
        <v>199</v>
      </c>
      <c r="C14" s="492"/>
      <c r="D14" s="144" t="s">
        <v>196</v>
      </c>
      <c r="E14" s="145">
        <v>3</v>
      </c>
      <c r="F14" s="493" t="s">
        <v>200</v>
      </c>
      <c r="G14" s="492"/>
      <c r="H14" s="492"/>
      <c r="I14" s="492"/>
      <c r="J14" s="492"/>
      <c r="K14" s="494"/>
    </row>
    <row r="15" spans="2:11" x14ac:dyDescent="0.3">
      <c r="B15" s="491" t="s">
        <v>201</v>
      </c>
      <c r="C15" s="492"/>
      <c r="D15" s="144" t="s">
        <v>13</v>
      </c>
      <c r="E15" s="145">
        <v>0.09</v>
      </c>
      <c r="F15" s="493"/>
      <c r="G15" s="492"/>
      <c r="H15" s="492"/>
      <c r="I15" s="492"/>
      <c r="J15" s="492"/>
      <c r="K15" s="494"/>
    </row>
    <row r="16" spans="2:11" x14ac:dyDescent="0.3">
      <c r="B16" s="491" t="s">
        <v>202</v>
      </c>
      <c r="C16" s="492"/>
      <c r="D16" s="144" t="s">
        <v>128</v>
      </c>
      <c r="E16" s="150"/>
      <c r="F16" s="493" t="s">
        <v>203</v>
      </c>
      <c r="G16" s="492"/>
      <c r="H16" s="492"/>
      <c r="I16" s="492"/>
      <c r="J16" s="492"/>
      <c r="K16" s="494"/>
    </row>
    <row r="17" spans="2:11" x14ac:dyDescent="0.3">
      <c r="B17" s="491" t="s">
        <v>204</v>
      </c>
      <c r="C17" s="492"/>
      <c r="D17" s="144" t="s">
        <v>128</v>
      </c>
      <c r="E17" s="151">
        <v>126</v>
      </c>
      <c r="F17" s="493" t="s">
        <v>205</v>
      </c>
      <c r="G17" s="492"/>
      <c r="H17" s="492"/>
      <c r="I17" s="492"/>
      <c r="J17" s="492"/>
      <c r="K17" s="494"/>
    </row>
    <row r="18" spans="2:11" x14ac:dyDescent="0.3">
      <c r="B18" s="491" t="s">
        <v>206</v>
      </c>
      <c r="C18" s="492"/>
      <c r="D18" s="144" t="s">
        <v>128</v>
      </c>
      <c r="E18" s="152"/>
      <c r="F18" s="493" t="s">
        <v>207</v>
      </c>
      <c r="G18" s="492"/>
      <c r="H18" s="492"/>
      <c r="I18" s="492"/>
      <c r="J18" s="492"/>
      <c r="K18" s="494"/>
    </row>
    <row r="19" spans="2:11" ht="6" customHeight="1" x14ac:dyDescent="0.3">
      <c r="B19" s="495"/>
      <c r="C19" s="492"/>
      <c r="D19" s="492"/>
      <c r="E19" s="492"/>
      <c r="F19" s="492"/>
      <c r="G19" s="492"/>
      <c r="H19" s="492"/>
      <c r="I19" s="496"/>
      <c r="J19" s="492"/>
      <c r="K19" s="494"/>
    </row>
    <row r="20" spans="2:11" ht="27.6" x14ac:dyDescent="0.3">
      <c r="B20" s="154" t="s">
        <v>81</v>
      </c>
      <c r="C20" s="153" t="s">
        <v>58</v>
      </c>
      <c r="D20" s="153" t="s">
        <v>35</v>
      </c>
      <c r="E20" s="153" t="s">
        <v>59</v>
      </c>
      <c r="F20" s="153" t="s">
        <v>82</v>
      </c>
      <c r="G20" s="153" t="s">
        <v>83</v>
      </c>
      <c r="H20" s="153" t="s">
        <v>84</v>
      </c>
      <c r="I20" s="153" t="s">
        <v>85</v>
      </c>
      <c r="J20" s="153" t="s">
        <v>86</v>
      </c>
      <c r="K20" s="155" t="s">
        <v>87</v>
      </c>
    </row>
    <row r="21" spans="2:11" ht="15.75" customHeight="1" x14ac:dyDescent="0.3">
      <c r="B21" s="209">
        <v>1</v>
      </c>
      <c r="C21" s="210" t="s">
        <v>208</v>
      </c>
      <c r="D21" s="210"/>
      <c r="E21" s="211"/>
      <c r="F21" s="212"/>
      <c r="G21" s="213"/>
      <c r="H21" s="211"/>
      <c r="I21" s="214"/>
      <c r="J21" s="212"/>
      <c r="K21" s="215"/>
    </row>
    <row r="22" spans="2:11" ht="15.75" customHeight="1" x14ac:dyDescent="0.3">
      <c r="B22" s="216" t="s">
        <v>89</v>
      </c>
      <c r="C22" s="217" t="s">
        <v>88</v>
      </c>
      <c r="D22" s="217"/>
      <c r="E22" s="211"/>
      <c r="F22" s="212"/>
      <c r="G22" s="213"/>
      <c r="H22" s="211"/>
      <c r="I22" s="214"/>
      <c r="J22" s="212"/>
      <c r="K22" s="215"/>
    </row>
    <row r="23" spans="2:11" ht="29.25" customHeight="1" x14ac:dyDescent="0.3">
      <c r="B23" s="218" t="s">
        <v>209</v>
      </c>
      <c r="C23" s="219" t="s">
        <v>210</v>
      </c>
      <c r="D23" s="220" t="s">
        <v>22</v>
      </c>
      <c r="E23" s="220">
        <v>150</v>
      </c>
      <c r="F23" s="220">
        <v>1358</v>
      </c>
      <c r="G23" s="220">
        <f t="shared" ref="G23:G26" si="0">+F23*E23</f>
        <v>203700</v>
      </c>
      <c r="H23" s="220">
        <f t="shared" ref="H23:H26" si="1">E$16</f>
        <v>0</v>
      </c>
      <c r="I23" s="220">
        <f t="shared" ref="I23:I26" si="2">+H23*G23</f>
        <v>0</v>
      </c>
      <c r="J23" s="220">
        <f t="shared" ref="J23:J26" si="3">I23-K23</f>
        <v>0</v>
      </c>
      <c r="K23" s="221"/>
    </row>
    <row r="24" spans="2:11" ht="15.75" customHeight="1" x14ac:dyDescent="0.3">
      <c r="B24" s="218" t="s">
        <v>211</v>
      </c>
      <c r="C24" s="222" t="s">
        <v>25</v>
      </c>
      <c r="D24" s="220" t="s">
        <v>22</v>
      </c>
      <c r="E24" s="220">
        <v>150</v>
      </c>
      <c r="F24" s="212">
        <v>489</v>
      </c>
      <c r="G24" s="220">
        <f t="shared" si="0"/>
        <v>73350</v>
      </c>
      <c r="H24" s="220">
        <f t="shared" si="1"/>
        <v>0</v>
      </c>
      <c r="I24" s="220">
        <f t="shared" si="2"/>
        <v>0</v>
      </c>
      <c r="J24" s="212">
        <f t="shared" si="3"/>
        <v>0</v>
      </c>
      <c r="K24" s="221"/>
    </row>
    <row r="25" spans="2:11" ht="15.75" customHeight="1" x14ac:dyDescent="0.3">
      <c r="B25" s="218" t="s">
        <v>212</v>
      </c>
      <c r="C25" s="222" t="s">
        <v>30</v>
      </c>
      <c r="D25" s="220" t="s">
        <v>22</v>
      </c>
      <c r="E25" s="220">
        <v>150</v>
      </c>
      <c r="F25" s="212">
        <v>306</v>
      </c>
      <c r="G25" s="220">
        <f t="shared" ref="G25" si="4">E25*F25</f>
        <v>45900</v>
      </c>
      <c r="H25" s="220">
        <f t="shared" ref="H25" si="5">E$16</f>
        <v>0</v>
      </c>
      <c r="I25" s="220">
        <f t="shared" ref="I25" si="6">+H25*G25</f>
        <v>0</v>
      </c>
      <c r="J25" s="212">
        <f t="shared" ref="J25" si="7">I25-K25</f>
        <v>0</v>
      </c>
      <c r="K25" s="221"/>
    </row>
    <row r="26" spans="2:11" ht="15.75" customHeight="1" x14ac:dyDescent="0.3">
      <c r="B26" s="218" t="s">
        <v>254</v>
      </c>
      <c r="C26" s="222" t="s">
        <v>213</v>
      </c>
      <c r="D26" s="220" t="s">
        <v>13</v>
      </c>
      <c r="E26" s="212">
        <v>13</v>
      </c>
      <c r="F26" s="212">
        <v>509</v>
      </c>
      <c r="G26" s="220">
        <f t="shared" si="0"/>
        <v>6617</v>
      </c>
      <c r="H26" s="220">
        <f t="shared" si="1"/>
        <v>0</v>
      </c>
      <c r="I26" s="211">
        <f t="shared" si="2"/>
        <v>0</v>
      </c>
      <c r="J26" s="212">
        <f t="shared" si="3"/>
        <v>0</v>
      </c>
      <c r="K26" s="221">
        <f>I26</f>
        <v>0</v>
      </c>
    </row>
    <row r="27" spans="2:11" ht="15.75" customHeight="1" x14ac:dyDescent="0.3">
      <c r="B27" s="497" t="s">
        <v>214</v>
      </c>
      <c r="C27" s="486"/>
      <c r="D27" s="486"/>
      <c r="E27" s="486"/>
      <c r="F27" s="212"/>
      <c r="G27" s="213">
        <f>SUM(G23:G26)</f>
        <v>329567</v>
      </c>
      <c r="H27" s="213"/>
      <c r="I27" s="213">
        <f t="shared" ref="I27:K27" si="8">SUM(I23:I26)</f>
        <v>0</v>
      </c>
      <c r="J27" s="213">
        <f t="shared" si="8"/>
        <v>0</v>
      </c>
      <c r="K27" s="223">
        <f t="shared" si="8"/>
        <v>0</v>
      </c>
    </row>
    <row r="28" spans="2:11" ht="15.75" customHeight="1" x14ac:dyDescent="0.3">
      <c r="B28" s="216" t="s">
        <v>90</v>
      </c>
      <c r="C28" s="217" t="s">
        <v>99</v>
      </c>
      <c r="D28" s="217"/>
      <c r="E28" s="214"/>
      <c r="F28" s="213"/>
      <c r="G28" s="213"/>
      <c r="H28" s="214"/>
      <c r="I28" s="214"/>
      <c r="J28" s="213"/>
      <c r="K28" s="223"/>
    </row>
    <row r="29" spans="2:11" ht="15.75" customHeight="1" x14ac:dyDescent="0.3">
      <c r="B29" s="224" t="s">
        <v>215</v>
      </c>
      <c r="C29" s="222" t="s">
        <v>43</v>
      </c>
      <c r="D29" s="211" t="s">
        <v>216</v>
      </c>
      <c r="E29" s="212">
        <v>12</v>
      </c>
      <c r="F29" s="212">
        <v>7950</v>
      </c>
      <c r="G29" s="220">
        <f t="shared" ref="G29:G30" si="9">+F29*E29</f>
        <v>95400</v>
      </c>
      <c r="H29" s="220">
        <f t="shared" ref="H29:H30" si="10">E$16</f>
        <v>0</v>
      </c>
      <c r="I29" s="211">
        <f t="shared" ref="I29:I30" si="11">+H29*G29</f>
        <v>0</v>
      </c>
      <c r="J29" s="212">
        <f t="shared" ref="J29:J30" si="12">I29-K29</f>
        <v>0</v>
      </c>
      <c r="K29" s="221"/>
    </row>
    <row r="30" spans="2:11" ht="15.75" customHeight="1" x14ac:dyDescent="0.3">
      <c r="B30" s="224" t="s">
        <v>217</v>
      </c>
      <c r="C30" s="222" t="s">
        <v>50</v>
      </c>
      <c r="D30" s="211" t="s">
        <v>13</v>
      </c>
      <c r="E30" s="212">
        <v>1</v>
      </c>
      <c r="F30" s="212">
        <v>38000</v>
      </c>
      <c r="G30" s="220">
        <f t="shared" si="9"/>
        <v>38000</v>
      </c>
      <c r="H30" s="220">
        <f t="shared" si="10"/>
        <v>0</v>
      </c>
      <c r="I30" s="211">
        <f t="shared" si="11"/>
        <v>0</v>
      </c>
      <c r="J30" s="212">
        <f t="shared" si="12"/>
        <v>0</v>
      </c>
      <c r="K30" s="221"/>
    </row>
    <row r="31" spans="2:11" ht="15.75" customHeight="1" x14ac:dyDescent="0.3">
      <c r="B31" s="497" t="s">
        <v>218</v>
      </c>
      <c r="C31" s="486"/>
      <c r="D31" s="486"/>
      <c r="E31" s="486"/>
      <c r="F31" s="212"/>
      <c r="G31" s="213">
        <f>SUM(G29:G30)</f>
        <v>133400</v>
      </c>
      <c r="H31" s="211"/>
      <c r="I31" s="213">
        <f t="shared" ref="I31:K31" si="13">SUM(I29:I30)</f>
        <v>0</v>
      </c>
      <c r="J31" s="213">
        <f t="shared" si="13"/>
        <v>0</v>
      </c>
      <c r="K31" s="223">
        <f t="shared" si="13"/>
        <v>0</v>
      </c>
    </row>
    <row r="32" spans="2:11" ht="15.75" customHeight="1" x14ac:dyDescent="0.3">
      <c r="B32" s="216" t="s">
        <v>91</v>
      </c>
      <c r="C32" s="217" t="s">
        <v>108</v>
      </c>
      <c r="D32" s="217"/>
      <c r="E32" s="211"/>
      <c r="F32" s="212"/>
      <c r="G32" s="213"/>
      <c r="H32" s="211"/>
      <c r="I32" s="214"/>
      <c r="J32" s="212"/>
      <c r="K32" s="215"/>
    </row>
    <row r="33" spans="2:11" ht="15.75" customHeight="1" x14ac:dyDescent="0.3">
      <c r="B33" s="224" t="s">
        <v>219</v>
      </c>
      <c r="C33" s="222" t="s">
        <v>0</v>
      </c>
      <c r="D33" s="225">
        <v>0.05</v>
      </c>
      <c r="E33" s="212">
        <v>1</v>
      </c>
      <c r="F33" s="212">
        <v>16478</v>
      </c>
      <c r="G33" s="220">
        <f t="shared" ref="G33:G34" si="14">+F33*E33</f>
        <v>16478</v>
      </c>
      <c r="H33" s="220">
        <f t="shared" ref="H33:H34" si="15">E$16</f>
        <v>0</v>
      </c>
      <c r="I33" s="211">
        <f t="shared" ref="I33:I34" si="16">+H33*G33</f>
        <v>0</v>
      </c>
      <c r="J33" s="212">
        <f t="shared" ref="J33:J34" si="17">I33-K33</f>
        <v>0</v>
      </c>
      <c r="K33" s="221"/>
    </row>
    <row r="34" spans="2:11" ht="15.75" customHeight="1" x14ac:dyDescent="0.3">
      <c r="B34" s="224" t="s">
        <v>220</v>
      </c>
      <c r="C34" s="222" t="s">
        <v>221</v>
      </c>
      <c r="D34" s="225">
        <v>0.2</v>
      </c>
      <c r="E34" s="212">
        <v>1</v>
      </c>
      <c r="F34" s="212">
        <v>26680</v>
      </c>
      <c r="G34" s="220">
        <f t="shared" si="14"/>
        <v>26680</v>
      </c>
      <c r="H34" s="220">
        <f t="shared" si="15"/>
        <v>0</v>
      </c>
      <c r="I34" s="211">
        <f t="shared" si="16"/>
        <v>0</v>
      </c>
      <c r="J34" s="212">
        <f t="shared" si="17"/>
        <v>0</v>
      </c>
      <c r="K34" s="221">
        <f>I34</f>
        <v>0</v>
      </c>
    </row>
    <row r="35" spans="2:11" ht="15.75" customHeight="1" x14ac:dyDescent="0.3">
      <c r="B35" s="497" t="s">
        <v>222</v>
      </c>
      <c r="C35" s="486"/>
      <c r="D35" s="486"/>
      <c r="E35" s="486"/>
      <c r="F35" s="212"/>
      <c r="G35" s="213">
        <f>SUM(G33:G34)</f>
        <v>43158</v>
      </c>
      <c r="H35" s="214"/>
      <c r="I35" s="213">
        <f t="shared" ref="I35:K35" si="18">SUM(I33:I34)</f>
        <v>0</v>
      </c>
      <c r="J35" s="213">
        <f t="shared" si="18"/>
        <v>0</v>
      </c>
      <c r="K35" s="223">
        <f t="shared" si="18"/>
        <v>0</v>
      </c>
    </row>
    <row r="36" spans="2:11" ht="15.75" customHeight="1" x14ac:dyDescent="0.3">
      <c r="B36" s="497" t="s">
        <v>223</v>
      </c>
      <c r="C36" s="486"/>
      <c r="D36" s="486"/>
      <c r="E36" s="486"/>
      <c r="F36" s="226"/>
      <c r="G36" s="227">
        <f>G35+G31+G27</f>
        <v>506125</v>
      </c>
      <c r="H36" s="228"/>
      <c r="I36" s="213">
        <f t="shared" ref="I36:K36" si="19">I35+I31+I27</f>
        <v>0</v>
      </c>
      <c r="J36" s="213">
        <f t="shared" si="19"/>
        <v>0</v>
      </c>
      <c r="K36" s="223">
        <f t="shared" si="19"/>
        <v>0</v>
      </c>
    </row>
    <row r="37" spans="2:11" ht="15.75" customHeight="1" x14ac:dyDescent="0.3">
      <c r="B37" s="229">
        <v>2</v>
      </c>
      <c r="C37" s="230" t="s">
        <v>224</v>
      </c>
      <c r="D37" s="230"/>
      <c r="E37" s="231"/>
      <c r="F37" s="230"/>
      <c r="G37" s="232"/>
      <c r="H37" s="233"/>
      <c r="I37" s="232"/>
      <c r="J37" s="234"/>
      <c r="K37" s="235"/>
    </row>
    <row r="38" spans="2:11" ht="15.75" customHeight="1" x14ac:dyDescent="0.3">
      <c r="B38" s="236" t="s">
        <v>100</v>
      </c>
      <c r="C38" s="230" t="s">
        <v>88</v>
      </c>
      <c r="D38" s="230"/>
      <c r="E38" s="237"/>
      <c r="F38" s="238"/>
      <c r="G38" s="239"/>
      <c r="H38" s="240"/>
      <c r="I38" s="238"/>
      <c r="J38" s="238"/>
      <c r="K38" s="241"/>
    </row>
    <row r="39" spans="2:11" ht="15.75" customHeight="1" x14ac:dyDescent="0.3">
      <c r="B39" s="236" t="s">
        <v>225</v>
      </c>
      <c r="C39" s="242" t="s">
        <v>28</v>
      </c>
      <c r="D39" s="237" t="s">
        <v>7</v>
      </c>
      <c r="E39" s="238">
        <v>30</v>
      </c>
      <c r="F39" s="238">
        <v>1358</v>
      </c>
      <c r="G39" s="238">
        <f t="shared" ref="G39:G44" si="20">E39*F39</f>
        <v>40740</v>
      </c>
      <c r="H39" s="240">
        <f t="shared" ref="H39:H44" si="21">E$17</f>
        <v>126</v>
      </c>
      <c r="I39" s="238">
        <f t="shared" ref="I39:I44" si="22">+H39*G39</f>
        <v>5133240</v>
      </c>
      <c r="J39" s="238">
        <f t="shared" ref="J39:J44" si="23">I39-K39</f>
        <v>5133240</v>
      </c>
      <c r="K39" s="241"/>
    </row>
    <row r="40" spans="2:11" ht="15.75" customHeight="1" x14ac:dyDescent="0.3">
      <c r="B40" s="236" t="s">
        <v>226</v>
      </c>
      <c r="C40" s="242" t="s">
        <v>24</v>
      </c>
      <c r="D40" s="237" t="s">
        <v>22</v>
      </c>
      <c r="E40" s="238">
        <v>30</v>
      </c>
      <c r="F40" s="238">
        <v>1019</v>
      </c>
      <c r="G40" s="238">
        <f t="shared" si="20"/>
        <v>30570</v>
      </c>
      <c r="H40" s="240">
        <f t="shared" si="21"/>
        <v>126</v>
      </c>
      <c r="I40" s="238">
        <f t="shared" si="22"/>
        <v>3851820</v>
      </c>
      <c r="J40" s="238">
        <f t="shared" si="23"/>
        <v>3851820</v>
      </c>
      <c r="K40" s="241"/>
    </row>
    <row r="41" spans="2:11" ht="15.75" customHeight="1" x14ac:dyDescent="0.3">
      <c r="B41" s="236" t="s">
        <v>227</v>
      </c>
      <c r="C41" s="242" t="s">
        <v>29</v>
      </c>
      <c r="D41" s="237" t="s">
        <v>22</v>
      </c>
      <c r="E41" s="238">
        <v>150</v>
      </c>
      <c r="F41" s="238">
        <v>1358</v>
      </c>
      <c r="G41" s="238">
        <f t="shared" si="20"/>
        <v>203700</v>
      </c>
      <c r="H41" s="240">
        <f t="shared" si="21"/>
        <v>126</v>
      </c>
      <c r="I41" s="238">
        <f t="shared" si="22"/>
        <v>25666200</v>
      </c>
      <c r="J41" s="238">
        <f t="shared" si="23"/>
        <v>25666200</v>
      </c>
      <c r="K41" s="241"/>
    </row>
    <row r="42" spans="2:11" ht="15.75" customHeight="1" x14ac:dyDescent="0.3">
      <c r="B42" s="236" t="s">
        <v>228</v>
      </c>
      <c r="C42" s="242" t="s">
        <v>25</v>
      </c>
      <c r="D42" s="237" t="s">
        <v>22</v>
      </c>
      <c r="E42" s="238">
        <v>150</v>
      </c>
      <c r="F42" s="238">
        <v>489</v>
      </c>
      <c r="G42" s="238">
        <f t="shared" si="20"/>
        <v>73350</v>
      </c>
      <c r="H42" s="240">
        <f t="shared" si="21"/>
        <v>126</v>
      </c>
      <c r="I42" s="238">
        <f t="shared" si="22"/>
        <v>9242100</v>
      </c>
      <c r="J42" s="238">
        <f t="shared" si="23"/>
        <v>9242100</v>
      </c>
      <c r="K42" s="241"/>
    </row>
    <row r="43" spans="2:11" ht="15.75" customHeight="1" x14ac:dyDescent="0.3">
      <c r="B43" s="236" t="s">
        <v>229</v>
      </c>
      <c r="C43" s="242" t="s">
        <v>30</v>
      </c>
      <c r="D43" s="237" t="s">
        <v>22</v>
      </c>
      <c r="E43" s="238">
        <v>150</v>
      </c>
      <c r="F43" s="238">
        <v>306</v>
      </c>
      <c r="G43" s="238">
        <f t="shared" si="20"/>
        <v>45900</v>
      </c>
      <c r="H43" s="240">
        <f t="shared" si="21"/>
        <v>126</v>
      </c>
      <c r="I43" s="238">
        <f t="shared" si="22"/>
        <v>5783400</v>
      </c>
      <c r="J43" s="238">
        <f t="shared" si="23"/>
        <v>5783400</v>
      </c>
      <c r="K43" s="241"/>
    </row>
    <row r="44" spans="2:11" ht="15.75" customHeight="1" x14ac:dyDescent="0.3">
      <c r="B44" s="236" t="s">
        <v>230</v>
      </c>
      <c r="C44" s="242" t="s">
        <v>31</v>
      </c>
      <c r="D44" s="237" t="s">
        <v>13</v>
      </c>
      <c r="E44" s="238">
        <v>73</v>
      </c>
      <c r="F44" s="238">
        <v>509</v>
      </c>
      <c r="G44" s="238">
        <f t="shared" si="20"/>
        <v>37157</v>
      </c>
      <c r="H44" s="240">
        <f t="shared" si="21"/>
        <v>126</v>
      </c>
      <c r="I44" s="238">
        <f t="shared" si="22"/>
        <v>4681782</v>
      </c>
      <c r="J44" s="238">
        <f t="shared" si="23"/>
        <v>0</v>
      </c>
      <c r="K44" s="241">
        <f>I44</f>
        <v>4681782</v>
      </c>
    </row>
    <row r="45" spans="2:11" ht="15.75" customHeight="1" x14ac:dyDescent="0.3">
      <c r="B45" s="489" t="s">
        <v>231</v>
      </c>
      <c r="C45" s="486"/>
      <c r="D45" s="486"/>
      <c r="E45" s="486"/>
      <c r="F45" s="238"/>
      <c r="G45" s="239">
        <f>SUM(G39:G44)</f>
        <v>431417</v>
      </c>
      <c r="H45" s="239"/>
      <c r="I45" s="239">
        <f t="shared" ref="I45:K45" si="24">SUM(I39:I44)</f>
        <v>54358542</v>
      </c>
      <c r="J45" s="239">
        <f t="shared" si="24"/>
        <v>49676760</v>
      </c>
      <c r="K45" s="243">
        <f t="shared" si="24"/>
        <v>4681782</v>
      </c>
    </row>
    <row r="46" spans="2:11" ht="15.75" customHeight="1" x14ac:dyDescent="0.3">
      <c r="B46" s="244" t="s">
        <v>101</v>
      </c>
      <c r="C46" s="230" t="s">
        <v>99</v>
      </c>
      <c r="D46" s="230"/>
      <c r="E46" s="237"/>
      <c r="F46" s="238"/>
      <c r="G46" s="239"/>
      <c r="H46" s="240"/>
      <c r="I46" s="238"/>
      <c r="J46" s="238"/>
      <c r="K46" s="241"/>
    </row>
    <row r="47" spans="2:11" ht="15.75" customHeight="1" x14ac:dyDescent="0.3">
      <c r="B47" s="236" t="s">
        <v>232</v>
      </c>
      <c r="C47" s="242" t="s">
        <v>51</v>
      </c>
      <c r="D47" s="237" t="s">
        <v>35</v>
      </c>
      <c r="E47" s="238">
        <v>30</v>
      </c>
      <c r="F47" s="238">
        <v>0</v>
      </c>
      <c r="G47" s="238">
        <f t="shared" ref="G47:G50" si="25">E47*F47</f>
        <v>0</v>
      </c>
      <c r="H47" s="240">
        <f>+I$19</f>
        <v>0</v>
      </c>
      <c r="I47" s="238">
        <f t="shared" ref="I47:I50" si="26">+H47*G47</f>
        <v>0</v>
      </c>
      <c r="J47" s="238">
        <f t="shared" ref="J47:J50" si="27">I47-K47</f>
        <v>0</v>
      </c>
      <c r="K47" s="241"/>
    </row>
    <row r="48" spans="2:11" ht="15.75" customHeight="1" x14ac:dyDescent="0.3">
      <c r="B48" s="236" t="s">
        <v>233</v>
      </c>
      <c r="C48" s="242" t="s">
        <v>45</v>
      </c>
      <c r="D48" s="237" t="s">
        <v>13</v>
      </c>
      <c r="E48" s="245">
        <v>0.09</v>
      </c>
      <c r="F48" s="238">
        <v>68000</v>
      </c>
      <c r="G48" s="238">
        <f t="shared" si="25"/>
        <v>6120</v>
      </c>
      <c r="H48" s="240">
        <f t="shared" ref="H48:H50" si="28">E$17</f>
        <v>126</v>
      </c>
      <c r="I48" s="238">
        <f t="shared" si="26"/>
        <v>771120</v>
      </c>
      <c r="J48" s="238">
        <f t="shared" si="27"/>
        <v>771120</v>
      </c>
      <c r="K48" s="241"/>
    </row>
    <row r="49" spans="2:11" ht="15.75" customHeight="1" x14ac:dyDescent="0.3">
      <c r="B49" s="236" t="s">
        <v>234</v>
      </c>
      <c r="C49" s="242" t="s">
        <v>43</v>
      </c>
      <c r="D49" s="237" t="s">
        <v>13</v>
      </c>
      <c r="E49" s="238">
        <v>12</v>
      </c>
      <c r="F49" s="238">
        <v>7950</v>
      </c>
      <c r="G49" s="238">
        <f t="shared" si="25"/>
        <v>95400</v>
      </c>
      <c r="H49" s="240">
        <f t="shared" si="28"/>
        <v>126</v>
      </c>
      <c r="I49" s="238">
        <f t="shared" si="26"/>
        <v>12020400</v>
      </c>
      <c r="J49" s="238">
        <f t="shared" si="27"/>
        <v>12020400</v>
      </c>
      <c r="K49" s="241"/>
    </row>
    <row r="50" spans="2:11" ht="15.75" customHeight="1" x14ac:dyDescent="0.3">
      <c r="B50" s="236" t="s">
        <v>235</v>
      </c>
      <c r="C50" s="242" t="s">
        <v>50</v>
      </c>
      <c r="D50" s="237" t="s">
        <v>13</v>
      </c>
      <c r="E50" s="238">
        <v>1</v>
      </c>
      <c r="F50" s="238">
        <v>38000</v>
      </c>
      <c r="G50" s="238">
        <f t="shared" si="25"/>
        <v>38000</v>
      </c>
      <c r="H50" s="240">
        <f t="shared" si="28"/>
        <v>126</v>
      </c>
      <c r="I50" s="238">
        <f t="shared" si="26"/>
        <v>4788000</v>
      </c>
      <c r="J50" s="238">
        <f t="shared" si="27"/>
        <v>4788000</v>
      </c>
      <c r="K50" s="241"/>
    </row>
    <row r="51" spans="2:11" ht="15.75" customHeight="1" x14ac:dyDescent="0.3">
      <c r="B51" s="489" t="s">
        <v>236</v>
      </c>
      <c r="C51" s="486"/>
      <c r="D51" s="486"/>
      <c r="E51" s="486"/>
      <c r="F51" s="238"/>
      <c r="G51" s="239">
        <f>SUM(G47:G50)</f>
        <v>139520</v>
      </c>
      <c r="H51" s="239"/>
      <c r="I51" s="239">
        <f t="shared" ref="I51:K51" si="29">SUM(I47:I50)</f>
        <v>17579520</v>
      </c>
      <c r="J51" s="239">
        <f t="shared" si="29"/>
        <v>17579520</v>
      </c>
      <c r="K51" s="243">
        <f t="shared" si="29"/>
        <v>0</v>
      </c>
    </row>
    <row r="52" spans="2:11" ht="15.75" customHeight="1" x14ac:dyDescent="0.3">
      <c r="B52" s="244" t="s">
        <v>102</v>
      </c>
      <c r="C52" s="230" t="s">
        <v>108</v>
      </c>
      <c r="D52" s="230"/>
      <c r="E52" s="237"/>
      <c r="F52" s="238"/>
      <c r="G52" s="238"/>
      <c r="H52" s="240"/>
      <c r="I52" s="238"/>
      <c r="J52" s="238"/>
      <c r="K52" s="241"/>
    </row>
    <row r="53" spans="2:11" ht="15.75" customHeight="1" x14ac:dyDescent="0.3">
      <c r="B53" s="236" t="s">
        <v>237</v>
      </c>
      <c r="C53" s="242" t="s">
        <v>0</v>
      </c>
      <c r="D53" s="246">
        <v>0.05</v>
      </c>
      <c r="E53" s="238">
        <v>1</v>
      </c>
      <c r="F53" s="238">
        <v>21571</v>
      </c>
      <c r="G53" s="238">
        <f t="shared" ref="G53:G54" si="30">E53*F53</f>
        <v>21571</v>
      </c>
      <c r="H53" s="240">
        <f t="shared" ref="H53:H54" si="31">E$17</f>
        <v>126</v>
      </c>
      <c r="I53" s="238">
        <f t="shared" ref="I53:I54" si="32">+H53*G53</f>
        <v>2717946</v>
      </c>
      <c r="J53" s="238">
        <f t="shared" ref="J53:J54" si="33">I53-K53</f>
        <v>0</v>
      </c>
      <c r="K53" s="241">
        <f>I53</f>
        <v>2717946</v>
      </c>
    </row>
    <row r="54" spans="2:11" ht="15.75" customHeight="1" x14ac:dyDescent="0.3">
      <c r="B54" s="236" t="s">
        <v>238</v>
      </c>
      <c r="C54" s="242" t="s">
        <v>1</v>
      </c>
      <c r="D54" s="246">
        <v>0.2</v>
      </c>
      <c r="E54" s="238">
        <v>1</v>
      </c>
      <c r="F54" s="238">
        <v>27904</v>
      </c>
      <c r="G54" s="238">
        <f t="shared" si="30"/>
        <v>27904</v>
      </c>
      <c r="H54" s="240">
        <f t="shared" si="31"/>
        <v>126</v>
      </c>
      <c r="I54" s="238">
        <f t="shared" si="32"/>
        <v>3515904</v>
      </c>
      <c r="J54" s="238">
        <f t="shared" si="33"/>
        <v>0</v>
      </c>
      <c r="K54" s="241">
        <f>I54</f>
        <v>3515904</v>
      </c>
    </row>
    <row r="55" spans="2:11" ht="15.75" customHeight="1" x14ac:dyDescent="0.3">
      <c r="B55" s="489" t="s">
        <v>239</v>
      </c>
      <c r="C55" s="486"/>
      <c r="D55" s="486"/>
      <c r="E55" s="486"/>
      <c r="F55" s="238"/>
      <c r="G55" s="239">
        <f>SUM(G53:G54)</f>
        <v>49475</v>
      </c>
      <c r="H55" s="239"/>
      <c r="I55" s="239">
        <f t="shared" ref="I55:K55" si="34">SUM(I52:I54)</f>
        <v>6233850</v>
      </c>
      <c r="J55" s="239">
        <f t="shared" si="34"/>
        <v>0</v>
      </c>
      <c r="K55" s="243">
        <f t="shared" si="34"/>
        <v>6233850</v>
      </c>
    </row>
    <row r="56" spans="2:11" ht="15.75" customHeight="1" x14ac:dyDescent="0.3">
      <c r="B56" s="489" t="s">
        <v>240</v>
      </c>
      <c r="C56" s="486"/>
      <c r="D56" s="486"/>
      <c r="E56" s="486"/>
      <c r="F56" s="238"/>
      <c r="G56" s="239">
        <f>G55+G51+G45</f>
        <v>620412</v>
      </c>
      <c r="H56" s="239"/>
      <c r="I56" s="239">
        <f t="shared" ref="I56:K56" si="35">I55+I51+I45</f>
        <v>78171912</v>
      </c>
      <c r="J56" s="239">
        <f t="shared" si="35"/>
        <v>67256280</v>
      </c>
      <c r="K56" s="243">
        <f t="shared" si="35"/>
        <v>10915632</v>
      </c>
    </row>
    <row r="57" spans="2:11" ht="15.75" customHeight="1" x14ac:dyDescent="0.3">
      <c r="B57" s="247">
        <v>3</v>
      </c>
      <c r="C57" s="490" t="s">
        <v>241</v>
      </c>
      <c r="D57" s="486"/>
      <c r="E57" s="248"/>
      <c r="F57" s="249"/>
      <c r="G57" s="250"/>
      <c r="H57" s="251"/>
      <c r="I57" s="250"/>
      <c r="J57" s="251"/>
      <c r="K57" s="252"/>
    </row>
    <row r="58" spans="2:11" ht="15.75" customHeight="1" x14ac:dyDescent="0.3">
      <c r="B58" s="253" t="s">
        <v>126</v>
      </c>
      <c r="C58" s="254" t="s">
        <v>88</v>
      </c>
      <c r="D58" s="254"/>
      <c r="E58" s="255"/>
      <c r="F58" s="249"/>
      <c r="G58" s="250"/>
      <c r="H58" s="255"/>
      <c r="I58" s="256"/>
      <c r="J58" s="249"/>
      <c r="K58" s="257"/>
    </row>
    <row r="59" spans="2:11" ht="30" customHeight="1" x14ac:dyDescent="0.3">
      <c r="B59" s="258" t="s">
        <v>242</v>
      </c>
      <c r="C59" s="259" t="s">
        <v>210</v>
      </c>
      <c r="D59" s="251" t="s">
        <v>22</v>
      </c>
      <c r="E59" s="251">
        <v>150</v>
      </c>
      <c r="F59" s="251">
        <v>1358</v>
      </c>
      <c r="G59" s="251">
        <f t="shared" ref="G59:G62" si="36">E59*F59</f>
        <v>203700</v>
      </c>
      <c r="H59" s="251">
        <f t="shared" ref="H59:H63" si="37">E$18</f>
        <v>0</v>
      </c>
      <c r="I59" s="251">
        <f t="shared" ref="I59:I62" si="38">+H59*G59</f>
        <v>0</v>
      </c>
      <c r="J59" s="251">
        <f t="shared" ref="J59:J62" si="39">I59-K59</f>
        <v>0</v>
      </c>
      <c r="K59" s="257"/>
    </row>
    <row r="60" spans="2:11" ht="15.75" customHeight="1" x14ac:dyDescent="0.3">
      <c r="B60" s="258" t="s">
        <v>243</v>
      </c>
      <c r="C60" s="260" t="s">
        <v>25</v>
      </c>
      <c r="D60" s="251" t="s">
        <v>22</v>
      </c>
      <c r="E60" s="251">
        <v>150</v>
      </c>
      <c r="F60" s="249">
        <v>489</v>
      </c>
      <c r="G60" s="251">
        <f t="shared" si="36"/>
        <v>73350</v>
      </c>
      <c r="H60" s="251">
        <f t="shared" si="37"/>
        <v>0</v>
      </c>
      <c r="I60" s="251">
        <f>+H60*G60</f>
        <v>0</v>
      </c>
      <c r="J60" s="249">
        <f>I60-K60</f>
        <v>0</v>
      </c>
      <c r="K60" s="257"/>
    </row>
    <row r="61" spans="2:11" ht="15.75" customHeight="1" x14ac:dyDescent="0.3">
      <c r="B61" s="258" t="s">
        <v>244</v>
      </c>
      <c r="C61" s="260" t="s">
        <v>30</v>
      </c>
      <c r="D61" s="251" t="s">
        <v>22</v>
      </c>
      <c r="E61" s="251">
        <v>150</v>
      </c>
      <c r="F61" s="249">
        <v>306</v>
      </c>
      <c r="G61" s="251">
        <f t="shared" si="36"/>
        <v>45900</v>
      </c>
      <c r="H61" s="251">
        <f>E18</f>
        <v>0</v>
      </c>
      <c r="I61" s="251">
        <f>+H61*G61</f>
        <v>0</v>
      </c>
      <c r="J61" s="249">
        <f>I61-K61</f>
        <v>0</v>
      </c>
      <c r="K61" s="257"/>
    </row>
    <row r="62" spans="2:11" ht="15.75" customHeight="1" x14ac:dyDescent="0.3">
      <c r="B62" s="258" t="s">
        <v>255</v>
      </c>
      <c r="C62" s="260" t="s">
        <v>31</v>
      </c>
      <c r="D62" s="251" t="s">
        <v>13</v>
      </c>
      <c r="E62" s="249">
        <v>13</v>
      </c>
      <c r="F62" s="249">
        <v>509</v>
      </c>
      <c r="G62" s="251">
        <f t="shared" si="36"/>
        <v>6617</v>
      </c>
      <c r="H62" s="251">
        <f t="shared" si="37"/>
        <v>0</v>
      </c>
      <c r="I62" s="251">
        <f t="shared" si="38"/>
        <v>0</v>
      </c>
      <c r="J62" s="249">
        <f t="shared" si="39"/>
        <v>0</v>
      </c>
      <c r="K62" s="257">
        <f>I62</f>
        <v>0</v>
      </c>
    </row>
    <row r="63" spans="2:11" ht="15.75" customHeight="1" x14ac:dyDescent="0.3">
      <c r="B63" s="485" t="s">
        <v>245</v>
      </c>
      <c r="C63" s="486"/>
      <c r="D63" s="486"/>
      <c r="E63" s="486"/>
      <c r="F63" s="249"/>
      <c r="G63" s="250">
        <f>SUM(G59:G62)</f>
        <v>329567</v>
      </c>
      <c r="H63" s="251">
        <f t="shared" si="37"/>
        <v>0</v>
      </c>
      <c r="I63" s="250">
        <f t="shared" ref="I63:K63" si="40">SUM(I59:I62)</f>
        <v>0</v>
      </c>
      <c r="J63" s="250">
        <f t="shared" si="40"/>
        <v>0</v>
      </c>
      <c r="K63" s="261">
        <f t="shared" si="40"/>
        <v>0</v>
      </c>
    </row>
    <row r="64" spans="2:11" ht="15.75" customHeight="1" x14ac:dyDescent="0.3">
      <c r="B64" s="253" t="s">
        <v>109</v>
      </c>
      <c r="C64" s="254" t="s">
        <v>99</v>
      </c>
      <c r="D64" s="254"/>
      <c r="E64" s="256"/>
      <c r="F64" s="250"/>
      <c r="G64" s="250"/>
      <c r="H64" s="256"/>
      <c r="I64" s="256"/>
      <c r="J64" s="250"/>
      <c r="K64" s="261"/>
    </row>
    <row r="65" spans="2:11" ht="15.75" customHeight="1" x14ac:dyDescent="0.3">
      <c r="B65" s="258" t="s">
        <v>246</v>
      </c>
      <c r="C65" s="260" t="s">
        <v>43</v>
      </c>
      <c r="D65" s="255" t="s">
        <v>216</v>
      </c>
      <c r="E65" s="249">
        <v>12</v>
      </c>
      <c r="F65" s="249">
        <v>7950</v>
      </c>
      <c r="G65" s="251">
        <f t="shared" ref="G65:G66" si="41">E65*F65</f>
        <v>95400</v>
      </c>
      <c r="H65" s="251">
        <f t="shared" ref="H65:H66" si="42">E$18</f>
        <v>0</v>
      </c>
      <c r="I65" s="255">
        <f t="shared" ref="I65:I66" si="43">+H65*G65</f>
        <v>0</v>
      </c>
      <c r="J65" s="251">
        <f t="shared" ref="J65:J66" si="44">I65-K65</f>
        <v>0</v>
      </c>
      <c r="K65" s="257"/>
    </row>
    <row r="66" spans="2:11" ht="15.75" customHeight="1" x14ac:dyDescent="0.3">
      <c r="B66" s="258" t="s">
        <v>247</v>
      </c>
      <c r="C66" s="260" t="s">
        <v>50</v>
      </c>
      <c r="D66" s="255" t="s">
        <v>13</v>
      </c>
      <c r="E66" s="249">
        <v>1</v>
      </c>
      <c r="F66" s="249">
        <v>38000</v>
      </c>
      <c r="G66" s="251">
        <f t="shared" si="41"/>
        <v>38000</v>
      </c>
      <c r="H66" s="251">
        <f t="shared" si="42"/>
        <v>0</v>
      </c>
      <c r="I66" s="255">
        <f t="shared" si="43"/>
        <v>0</v>
      </c>
      <c r="J66" s="251">
        <f t="shared" si="44"/>
        <v>0</v>
      </c>
      <c r="K66" s="257"/>
    </row>
    <row r="67" spans="2:11" ht="15.75" customHeight="1" x14ac:dyDescent="0.3">
      <c r="B67" s="485" t="s">
        <v>248</v>
      </c>
      <c r="C67" s="486"/>
      <c r="D67" s="486"/>
      <c r="E67" s="486"/>
      <c r="F67" s="249"/>
      <c r="G67" s="250">
        <f>SUM(G65:G66)</f>
        <v>133400</v>
      </c>
      <c r="H67" s="250"/>
      <c r="I67" s="250">
        <f t="shared" ref="I67:K67" si="45">SUM(I65:I66)</f>
        <v>0</v>
      </c>
      <c r="J67" s="250">
        <f t="shared" si="45"/>
        <v>0</v>
      </c>
      <c r="K67" s="261">
        <f t="shared" si="45"/>
        <v>0</v>
      </c>
    </row>
    <row r="68" spans="2:11" ht="15.75" customHeight="1" x14ac:dyDescent="0.3">
      <c r="B68" s="253" t="s">
        <v>91</v>
      </c>
      <c r="C68" s="254" t="s">
        <v>108</v>
      </c>
      <c r="D68" s="254"/>
      <c r="E68" s="255"/>
      <c r="F68" s="249"/>
      <c r="G68" s="250"/>
      <c r="H68" s="255"/>
      <c r="I68" s="256"/>
      <c r="J68" s="249"/>
      <c r="K68" s="257"/>
    </row>
    <row r="69" spans="2:11" ht="15.75" customHeight="1" x14ac:dyDescent="0.3">
      <c r="B69" s="258" t="s">
        <v>249</v>
      </c>
      <c r="C69" s="260" t="s">
        <v>0</v>
      </c>
      <c r="D69" s="262">
        <v>0.05</v>
      </c>
      <c r="E69" s="249">
        <v>1</v>
      </c>
      <c r="F69" s="249">
        <v>16478</v>
      </c>
      <c r="G69" s="251">
        <f t="shared" ref="G69:G70" si="46">E69*F69</f>
        <v>16478</v>
      </c>
      <c r="H69" s="251">
        <f t="shared" ref="H69:H70" si="47">E$18</f>
        <v>0</v>
      </c>
      <c r="I69" s="255">
        <f t="shared" ref="I69:I70" si="48">+H69*G69</f>
        <v>0</v>
      </c>
      <c r="J69" s="251">
        <f t="shared" ref="J69:J70" si="49">I69-K69</f>
        <v>0</v>
      </c>
      <c r="K69" s="257">
        <f t="shared" ref="K69:K70" si="50">I69</f>
        <v>0</v>
      </c>
    </row>
    <row r="70" spans="2:11" ht="15.75" customHeight="1" x14ac:dyDescent="0.3">
      <c r="B70" s="258" t="s">
        <v>250</v>
      </c>
      <c r="C70" s="260" t="s">
        <v>221</v>
      </c>
      <c r="D70" s="262">
        <v>0.2</v>
      </c>
      <c r="E70" s="249">
        <v>1</v>
      </c>
      <c r="F70" s="249">
        <v>26680</v>
      </c>
      <c r="G70" s="251">
        <f t="shared" si="46"/>
        <v>26680</v>
      </c>
      <c r="H70" s="251">
        <f t="shared" si="47"/>
        <v>0</v>
      </c>
      <c r="I70" s="255">
        <f t="shared" si="48"/>
        <v>0</v>
      </c>
      <c r="J70" s="251">
        <f t="shared" si="49"/>
        <v>0</v>
      </c>
      <c r="K70" s="261">
        <f t="shared" si="50"/>
        <v>0</v>
      </c>
    </row>
    <row r="71" spans="2:11" ht="15.75" customHeight="1" x14ac:dyDescent="0.3">
      <c r="B71" s="485" t="s">
        <v>251</v>
      </c>
      <c r="C71" s="486"/>
      <c r="D71" s="486"/>
      <c r="E71" s="486"/>
      <c r="F71" s="249"/>
      <c r="G71" s="250">
        <f>SUM(G69:G70)</f>
        <v>43158</v>
      </c>
      <c r="H71" s="250"/>
      <c r="I71" s="250">
        <f t="shared" ref="I71:K71" si="51">SUM(I69:I70)</f>
        <v>0</v>
      </c>
      <c r="J71" s="250">
        <f t="shared" si="51"/>
        <v>0</v>
      </c>
      <c r="K71" s="261">
        <f t="shared" si="51"/>
        <v>0</v>
      </c>
    </row>
    <row r="72" spans="2:11" ht="15.75" customHeight="1" x14ac:dyDescent="0.3">
      <c r="B72" s="485" t="s">
        <v>252</v>
      </c>
      <c r="C72" s="486"/>
      <c r="D72" s="486"/>
      <c r="E72" s="486"/>
      <c r="F72" s="263"/>
      <c r="G72" s="264">
        <f>G71+G67+G63</f>
        <v>506125</v>
      </c>
      <c r="H72" s="264"/>
      <c r="I72" s="250">
        <f t="shared" ref="I72:K72" si="52">I71+I67+I63</f>
        <v>0</v>
      </c>
      <c r="J72" s="250">
        <f t="shared" si="52"/>
        <v>0</v>
      </c>
      <c r="K72" s="261">
        <f t="shared" si="52"/>
        <v>0</v>
      </c>
    </row>
    <row r="73" spans="2:11" ht="15.75" customHeight="1" thickBot="1" x14ac:dyDescent="0.35">
      <c r="B73" s="487" t="s">
        <v>265</v>
      </c>
      <c r="C73" s="488"/>
      <c r="D73" s="488"/>
      <c r="E73" s="488"/>
      <c r="F73" s="156"/>
      <c r="G73" s="157">
        <f>G72+G56+G36</f>
        <v>1632662</v>
      </c>
      <c r="H73" s="157"/>
      <c r="I73" s="157">
        <f t="shared" ref="I73:K73" si="53">I72+I56+I36</f>
        <v>78171912</v>
      </c>
      <c r="J73" s="157">
        <f t="shared" si="53"/>
        <v>67256280</v>
      </c>
      <c r="K73" s="158">
        <f t="shared" si="53"/>
        <v>10915632</v>
      </c>
    </row>
    <row r="74" spans="2:11" ht="15.75" customHeight="1" x14ac:dyDescent="0.3">
      <c r="E74" s="129"/>
    </row>
    <row r="75" spans="2:11" ht="15.75" customHeight="1" x14ac:dyDescent="0.3">
      <c r="E75" s="129"/>
      <c r="G75" s="121"/>
    </row>
    <row r="76" spans="2:11" ht="15.75" customHeight="1" x14ac:dyDescent="0.3">
      <c r="E76" s="129"/>
    </row>
    <row r="77" spans="2:11" ht="15.75" customHeight="1" x14ac:dyDescent="0.3">
      <c r="E77" s="129"/>
      <c r="G77" s="63"/>
    </row>
    <row r="78" spans="2:11" ht="15.75" customHeight="1" x14ac:dyDescent="0.3">
      <c r="E78" s="129"/>
    </row>
    <row r="79" spans="2:11" ht="15.75" customHeight="1" x14ac:dyDescent="0.3">
      <c r="E79" s="129"/>
    </row>
    <row r="80" spans="2:11" ht="15.75" customHeight="1" x14ac:dyDescent="0.3">
      <c r="E80" s="129"/>
    </row>
    <row r="81" spans="5:5" ht="15.75" customHeight="1" x14ac:dyDescent="0.3">
      <c r="E81" s="129"/>
    </row>
    <row r="82" spans="5:5" ht="15.75" customHeight="1" x14ac:dyDescent="0.3">
      <c r="E82" s="129"/>
    </row>
    <row r="83" spans="5:5" ht="15.75" customHeight="1" x14ac:dyDescent="0.3">
      <c r="E83" s="129"/>
    </row>
    <row r="84" spans="5:5" ht="15.75" customHeight="1" x14ac:dyDescent="0.3">
      <c r="E84" s="129"/>
    </row>
    <row r="85" spans="5:5" ht="15.75" customHeight="1" x14ac:dyDescent="0.3">
      <c r="E85" s="129"/>
    </row>
    <row r="86" spans="5:5" ht="15.75" customHeight="1" x14ac:dyDescent="0.3">
      <c r="E86" s="129"/>
    </row>
    <row r="87" spans="5:5" ht="15.75" customHeight="1" x14ac:dyDescent="0.3">
      <c r="E87" s="129"/>
    </row>
    <row r="88" spans="5:5" ht="15.75" customHeight="1" x14ac:dyDescent="0.3">
      <c r="E88" s="129"/>
    </row>
    <row r="89" spans="5:5" ht="15.75" customHeight="1" x14ac:dyDescent="0.3">
      <c r="E89" s="129"/>
    </row>
    <row r="90" spans="5:5" ht="15.75" customHeight="1" x14ac:dyDescent="0.3">
      <c r="E90" s="129"/>
    </row>
    <row r="91" spans="5:5" ht="15.75" customHeight="1" x14ac:dyDescent="0.3">
      <c r="E91" s="129"/>
    </row>
    <row r="92" spans="5:5" ht="15.75" customHeight="1" x14ac:dyDescent="0.3">
      <c r="E92" s="129"/>
    </row>
    <row r="93" spans="5:5" ht="15.75" customHeight="1" x14ac:dyDescent="0.3">
      <c r="E93" s="129"/>
    </row>
    <row r="94" spans="5:5" ht="15.75" customHeight="1" x14ac:dyDescent="0.3">
      <c r="E94" s="129"/>
    </row>
    <row r="95" spans="5:5" ht="15.75" customHeight="1" x14ac:dyDescent="0.3">
      <c r="E95" s="129"/>
    </row>
    <row r="96" spans="5:5" ht="15.75" customHeight="1" x14ac:dyDescent="0.3">
      <c r="E96" s="129"/>
    </row>
    <row r="97" spans="5:5" ht="15.75" customHeight="1" x14ac:dyDescent="0.3">
      <c r="E97" s="129"/>
    </row>
    <row r="98" spans="5:5" ht="15.75" customHeight="1" x14ac:dyDescent="0.3">
      <c r="E98" s="129"/>
    </row>
    <row r="99" spans="5:5" ht="15.75" customHeight="1" x14ac:dyDescent="0.3">
      <c r="E99" s="129"/>
    </row>
    <row r="100" spans="5:5" ht="15.75" customHeight="1" x14ac:dyDescent="0.3">
      <c r="E100" s="129"/>
    </row>
    <row r="101" spans="5:5" ht="15.75" customHeight="1" x14ac:dyDescent="0.3">
      <c r="E101" s="129"/>
    </row>
    <row r="102" spans="5:5" ht="15.75" customHeight="1" x14ac:dyDescent="0.3">
      <c r="E102" s="129"/>
    </row>
    <row r="103" spans="5:5" ht="15.75" customHeight="1" x14ac:dyDescent="0.3">
      <c r="E103" s="129"/>
    </row>
    <row r="104" spans="5:5" ht="15.75" customHeight="1" x14ac:dyDescent="0.3">
      <c r="E104" s="129"/>
    </row>
    <row r="105" spans="5:5" ht="15.75" customHeight="1" x14ac:dyDescent="0.3">
      <c r="E105" s="129"/>
    </row>
    <row r="106" spans="5:5" ht="15.75" customHeight="1" x14ac:dyDescent="0.3">
      <c r="E106" s="129"/>
    </row>
    <row r="107" spans="5:5" ht="15.75" customHeight="1" x14ac:dyDescent="0.3">
      <c r="E107" s="129"/>
    </row>
    <row r="108" spans="5:5" ht="15.75" customHeight="1" x14ac:dyDescent="0.3">
      <c r="E108" s="129"/>
    </row>
    <row r="109" spans="5:5" ht="15.75" customHeight="1" x14ac:dyDescent="0.3">
      <c r="E109" s="129"/>
    </row>
    <row r="110" spans="5:5" ht="15.75" customHeight="1" x14ac:dyDescent="0.3">
      <c r="E110" s="129"/>
    </row>
    <row r="111" spans="5:5" ht="15.75" customHeight="1" x14ac:dyDescent="0.3">
      <c r="E111" s="129"/>
    </row>
    <row r="112" spans="5:5" ht="15.75" customHeight="1" x14ac:dyDescent="0.3">
      <c r="E112" s="129"/>
    </row>
    <row r="113" spans="5:5" ht="15.75" customHeight="1" x14ac:dyDescent="0.3">
      <c r="E113" s="129"/>
    </row>
    <row r="114" spans="5:5" ht="15.75" customHeight="1" x14ac:dyDescent="0.3">
      <c r="E114" s="129"/>
    </row>
    <row r="115" spans="5:5" ht="15.75" customHeight="1" x14ac:dyDescent="0.3">
      <c r="E115" s="129"/>
    </row>
    <row r="116" spans="5:5" ht="15.75" customHeight="1" x14ac:dyDescent="0.3">
      <c r="E116" s="129"/>
    </row>
    <row r="117" spans="5:5" ht="15.75" customHeight="1" x14ac:dyDescent="0.3">
      <c r="E117" s="129"/>
    </row>
    <row r="118" spans="5:5" ht="15.75" customHeight="1" x14ac:dyDescent="0.3">
      <c r="E118" s="129"/>
    </row>
    <row r="119" spans="5:5" ht="15.75" customHeight="1" x14ac:dyDescent="0.3">
      <c r="E119" s="129"/>
    </row>
    <row r="120" spans="5:5" ht="15.75" customHeight="1" x14ac:dyDescent="0.3">
      <c r="E120" s="129"/>
    </row>
    <row r="121" spans="5:5" ht="15.75" customHeight="1" x14ac:dyDescent="0.3">
      <c r="E121" s="129"/>
    </row>
    <row r="122" spans="5:5" ht="15.75" customHeight="1" x14ac:dyDescent="0.3">
      <c r="E122" s="129"/>
    </row>
    <row r="123" spans="5:5" ht="15.75" customHeight="1" x14ac:dyDescent="0.3">
      <c r="E123" s="129"/>
    </row>
    <row r="124" spans="5:5" ht="15.75" customHeight="1" x14ac:dyDescent="0.3">
      <c r="E124" s="129"/>
    </row>
    <row r="125" spans="5:5" ht="15.75" customHeight="1" x14ac:dyDescent="0.3">
      <c r="E125" s="129"/>
    </row>
    <row r="126" spans="5:5" ht="15.75" customHeight="1" x14ac:dyDescent="0.3">
      <c r="E126" s="129"/>
    </row>
    <row r="127" spans="5:5" ht="15.75" customHeight="1" x14ac:dyDescent="0.3">
      <c r="E127" s="129"/>
    </row>
    <row r="128" spans="5:5" ht="15.75" customHeight="1" x14ac:dyDescent="0.3">
      <c r="E128" s="129"/>
    </row>
    <row r="129" spans="5:5" ht="15.75" customHeight="1" x14ac:dyDescent="0.3">
      <c r="E129" s="129"/>
    </row>
    <row r="130" spans="5:5" ht="15.75" customHeight="1" x14ac:dyDescent="0.3">
      <c r="E130" s="129"/>
    </row>
    <row r="131" spans="5:5" ht="15.75" customHeight="1" x14ac:dyDescent="0.3">
      <c r="E131" s="129"/>
    </row>
    <row r="132" spans="5:5" ht="15.75" customHeight="1" x14ac:dyDescent="0.3">
      <c r="E132" s="129"/>
    </row>
    <row r="133" spans="5:5" ht="15.75" customHeight="1" x14ac:dyDescent="0.3">
      <c r="E133" s="129"/>
    </row>
    <row r="134" spans="5:5" ht="15.75" customHeight="1" x14ac:dyDescent="0.3">
      <c r="E134" s="129"/>
    </row>
    <row r="135" spans="5:5" ht="15.75" customHeight="1" x14ac:dyDescent="0.3">
      <c r="E135" s="129"/>
    </row>
    <row r="136" spans="5:5" ht="15.75" customHeight="1" x14ac:dyDescent="0.3">
      <c r="E136" s="129"/>
    </row>
    <row r="137" spans="5:5" ht="15.75" customHeight="1" x14ac:dyDescent="0.3">
      <c r="E137" s="129"/>
    </row>
    <row r="138" spans="5:5" ht="15.75" customHeight="1" x14ac:dyDescent="0.3">
      <c r="E138" s="129"/>
    </row>
    <row r="139" spans="5:5" ht="15.75" customHeight="1" x14ac:dyDescent="0.3">
      <c r="E139" s="129"/>
    </row>
    <row r="140" spans="5:5" ht="15.75" customHeight="1" x14ac:dyDescent="0.3">
      <c r="E140" s="129"/>
    </row>
    <row r="141" spans="5:5" ht="15.75" customHeight="1" x14ac:dyDescent="0.3">
      <c r="E141" s="129"/>
    </row>
    <row r="142" spans="5:5" ht="15.75" customHeight="1" x14ac:dyDescent="0.3">
      <c r="E142" s="129"/>
    </row>
    <row r="143" spans="5:5" ht="15.75" customHeight="1" x14ac:dyDescent="0.3">
      <c r="E143" s="129"/>
    </row>
    <row r="144" spans="5:5" ht="15.75" customHeight="1" x14ac:dyDescent="0.3">
      <c r="E144" s="129"/>
    </row>
    <row r="145" spans="5:5" ht="15.75" customHeight="1" x14ac:dyDescent="0.3">
      <c r="E145" s="129"/>
    </row>
    <row r="146" spans="5:5" ht="15.75" customHeight="1" x14ac:dyDescent="0.3">
      <c r="E146" s="129"/>
    </row>
    <row r="147" spans="5:5" ht="15.75" customHeight="1" x14ac:dyDescent="0.3">
      <c r="E147" s="129"/>
    </row>
    <row r="148" spans="5:5" ht="15.75" customHeight="1" x14ac:dyDescent="0.3">
      <c r="E148" s="129"/>
    </row>
    <row r="149" spans="5:5" ht="15.75" customHeight="1" x14ac:dyDescent="0.3">
      <c r="E149" s="129"/>
    </row>
    <row r="150" spans="5:5" ht="15.75" customHeight="1" x14ac:dyDescent="0.3">
      <c r="E150" s="129"/>
    </row>
    <row r="151" spans="5:5" ht="15.75" customHeight="1" x14ac:dyDescent="0.3">
      <c r="E151" s="129"/>
    </row>
    <row r="152" spans="5:5" ht="15.75" customHeight="1" x14ac:dyDescent="0.3">
      <c r="E152" s="129"/>
    </row>
    <row r="153" spans="5:5" ht="15.75" customHeight="1" x14ac:dyDescent="0.3">
      <c r="E153" s="129"/>
    </row>
    <row r="154" spans="5:5" ht="15.75" customHeight="1" x14ac:dyDescent="0.3">
      <c r="E154" s="129"/>
    </row>
    <row r="155" spans="5:5" ht="15.75" customHeight="1" x14ac:dyDescent="0.3">
      <c r="E155" s="129"/>
    </row>
    <row r="156" spans="5:5" ht="15.75" customHeight="1" x14ac:dyDescent="0.3">
      <c r="E156" s="129"/>
    </row>
    <row r="157" spans="5:5" ht="15.75" customHeight="1" x14ac:dyDescent="0.3">
      <c r="E157" s="129"/>
    </row>
    <row r="158" spans="5:5" ht="15.75" customHeight="1" x14ac:dyDescent="0.3">
      <c r="E158" s="129"/>
    </row>
    <row r="159" spans="5:5" ht="15.75" customHeight="1" x14ac:dyDescent="0.3">
      <c r="E159" s="129"/>
    </row>
    <row r="160" spans="5:5" ht="15.75" customHeight="1" x14ac:dyDescent="0.3">
      <c r="E160" s="129"/>
    </row>
    <row r="161" spans="5:5" ht="15.75" customHeight="1" x14ac:dyDescent="0.3">
      <c r="E161" s="129"/>
    </row>
    <row r="162" spans="5:5" ht="15.75" customHeight="1" x14ac:dyDescent="0.3">
      <c r="E162" s="129"/>
    </row>
    <row r="163" spans="5:5" ht="15.75" customHeight="1" x14ac:dyDescent="0.3">
      <c r="E163" s="129"/>
    </row>
    <row r="164" spans="5:5" ht="15.75" customHeight="1" x14ac:dyDescent="0.3">
      <c r="E164" s="129"/>
    </row>
    <row r="165" spans="5:5" ht="15.75" customHeight="1" x14ac:dyDescent="0.3">
      <c r="E165" s="129"/>
    </row>
    <row r="166" spans="5:5" ht="15.75" customHeight="1" x14ac:dyDescent="0.3">
      <c r="E166" s="129"/>
    </row>
    <row r="167" spans="5:5" ht="15.75" customHeight="1" x14ac:dyDescent="0.3">
      <c r="E167" s="129"/>
    </row>
    <row r="168" spans="5:5" ht="15.75" customHeight="1" x14ac:dyDescent="0.3">
      <c r="E168" s="129"/>
    </row>
    <row r="169" spans="5:5" ht="15.75" customHeight="1" x14ac:dyDescent="0.3">
      <c r="E169" s="129"/>
    </row>
    <row r="170" spans="5:5" ht="15.75" customHeight="1" x14ac:dyDescent="0.3">
      <c r="E170" s="129"/>
    </row>
    <row r="171" spans="5:5" ht="15.75" customHeight="1" x14ac:dyDescent="0.3">
      <c r="E171" s="129"/>
    </row>
    <row r="172" spans="5:5" ht="15.75" customHeight="1" x14ac:dyDescent="0.3">
      <c r="E172" s="129"/>
    </row>
    <row r="173" spans="5:5" ht="15.75" customHeight="1" x14ac:dyDescent="0.3">
      <c r="E173" s="129"/>
    </row>
    <row r="174" spans="5:5" ht="15.75" customHeight="1" x14ac:dyDescent="0.3">
      <c r="E174" s="129"/>
    </row>
    <row r="175" spans="5:5" ht="15.75" customHeight="1" x14ac:dyDescent="0.3">
      <c r="E175" s="129"/>
    </row>
    <row r="176" spans="5:5" ht="15.75" customHeight="1" x14ac:dyDescent="0.3">
      <c r="E176" s="129"/>
    </row>
    <row r="177" spans="5:5" ht="15.75" customHeight="1" x14ac:dyDescent="0.3">
      <c r="E177" s="129"/>
    </row>
    <row r="178" spans="5:5" ht="15.75" customHeight="1" x14ac:dyDescent="0.3">
      <c r="E178" s="129"/>
    </row>
    <row r="179" spans="5:5" ht="15.75" customHeight="1" x14ac:dyDescent="0.3">
      <c r="E179" s="129"/>
    </row>
    <row r="180" spans="5:5" ht="15.75" customHeight="1" x14ac:dyDescent="0.3">
      <c r="E180" s="129"/>
    </row>
    <row r="181" spans="5:5" ht="15.75" customHeight="1" x14ac:dyDescent="0.3">
      <c r="E181" s="129"/>
    </row>
    <row r="182" spans="5:5" ht="15.75" customHeight="1" x14ac:dyDescent="0.3">
      <c r="E182" s="129"/>
    </row>
    <row r="183" spans="5:5" ht="15.75" customHeight="1" x14ac:dyDescent="0.3">
      <c r="E183" s="129"/>
    </row>
    <row r="184" spans="5:5" ht="15.75" customHeight="1" x14ac:dyDescent="0.3">
      <c r="E184" s="129"/>
    </row>
    <row r="185" spans="5:5" ht="15.75" customHeight="1" x14ac:dyDescent="0.3">
      <c r="E185" s="129"/>
    </row>
    <row r="186" spans="5:5" ht="15.75" customHeight="1" x14ac:dyDescent="0.3">
      <c r="E186" s="129"/>
    </row>
    <row r="187" spans="5:5" ht="15.75" customHeight="1" x14ac:dyDescent="0.3">
      <c r="E187" s="129"/>
    </row>
    <row r="188" spans="5:5" ht="15.75" customHeight="1" x14ac:dyDescent="0.3">
      <c r="E188" s="129"/>
    </row>
    <row r="189" spans="5:5" ht="15.75" customHeight="1" x14ac:dyDescent="0.3">
      <c r="E189" s="129"/>
    </row>
    <row r="190" spans="5:5" ht="15.75" customHeight="1" x14ac:dyDescent="0.3">
      <c r="E190" s="129"/>
    </row>
    <row r="191" spans="5:5" ht="15.75" customHeight="1" x14ac:dyDescent="0.3">
      <c r="E191" s="129"/>
    </row>
    <row r="192" spans="5:5" ht="15.75" customHeight="1" x14ac:dyDescent="0.3">
      <c r="E192" s="129"/>
    </row>
    <row r="193" spans="5:5" ht="15.75" customHeight="1" x14ac:dyDescent="0.3">
      <c r="E193" s="129"/>
    </row>
    <row r="194" spans="5:5" ht="15.75" customHeight="1" x14ac:dyDescent="0.3">
      <c r="E194" s="129"/>
    </row>
    <row r="195" spans="5:5" ht="15.75" customHeight="1" x14ac:dyDescent="0.3">
      <c r="E195" s="129"/>
    </row>
    <row r="196" spans="5:5" ht="15.75" customHeight="1" x14ac:dyDescent="0.3">
      <c r="E196" s="129"/>
    </row>
    <row r="197" spans="5:5" ht="15.75" customHeight="1" x14ac:dyDescent="0.3">
      <c r="E197" s="129"/>
    </row>
    <row r="198" spans="5:5" ht="15.75" customHeight="1" x14ac:dyDescent="0.3">
      <c r="E198" s="129"/>
    </row>
    <row r="199" spans="5:5" ht="15.75" customHeight="1" x14ac:dyDescent="0.3">
      <c r="E199" s="129"/>
    </row>
    <row r="200" spans="5:5" ht="15.75" customHeight="1" x14ac:dyDescent="0.3">
      <c r="E200" s="129"/>
    </row>
    <row r="201" spans="5:5" ht="15.75" customHeight="1" x14ac:dyDescent="0.3">
      <c r="E201" s="129"/>
    </row>
    <row r="202" spans="5:5" ht="15.75" customHeight="1" x14ac:dyDescent="0.3">
      <c r="E202" s="129"/>
    </row>
    <row r="203" spans="5:5" ht="15.75" customHeight="1" x14ac:dyDescent="0.3">
      <c r="E203" s="129"/>
    </row>
    <row r="204" spans="5:5" ht="15.75" customHeight="1" x14ac:dyDescent="0.3">
      <c r="E204" s="129"/>
    </row>
    <row r="205" spans="5:5" ht="15.75" customHeight="1" x14ac:dyDescent="0.3">
      <c r="E205" s="129"/>
    </row>
    <row r="206" spans="5:5" ht="15.75" customHeight="1" x14ac:dyDescent="0.3">
      <c r="E206" s="129"/>
    </row>
    <row r="207" spans="5:5" ht="15.75" customHeight="1" x14ac:dyDescent="0.3">
      <c r="E207" s="129"/>
    </row>
    <row r="208" spans="5:5" ht="15.75" customHeight="1" x14ac:dyDescent="0.3">
      <c r="E208" s="129"/>
    </row>
    <row r="209" spans="5:5" ht="15.75" customHeight="1" x14ac:dyDescent="0.3">
      <c r="E209" s="129"/>
    </row>
    <row r="210" spans="5:5" ht="15.75" customHeight="1" x14ac:dyDescent="0.3">
      <c r="E210" s="129"/>
    </row>
    <row r="211" spans="5:5" ht="15.75" customHeight="1" x14ac:dyDescent="0.3">
      <c r="E211" s="129"/>
    </row>
    <row r="212" spans="5:5" ht="15.75" customHeight="1" x14ac:dyDescent="0.3">
      <c r="E212" s="129"/>
    </row>
    <row r="213" spans="5:5" ht="15.75" customHeight="1" x14ac:dyDescent="0.3">
      <c r="E213" s="129"/>
    </row>
    <row r="214" spans="5:5" ht="15.75" customHeight="1" x14ac:dyDescent="0.3">
      <c r="E214" s="129"/>
    </row>
    <row r="215" spans="5:5" ht="15.75" customHeight="1" x14ac:dyDescent="0.3">
      <c r="E215" s="129"/>
    </row>
    <row r="216" spans="5:5" ht="15.75" customHeight="1" x14ac:dyDescent="0.3">
      <c r="E216" s="129"/>
    </row>
    <row r="217" spans="5:5" ht="15.75" customHeight="1" x14ac:dyDescent="0.3">
      <c r="E217" s="129"/>
    </row>
    <row r="218" spans="5:5" ht="15.75" customHeight="1" x14ac:dyDescent="0.3">
      <c r="E218" s="129"/>
    </row>
    <row r="219" spans="5:5" ht="15.75" customHeight="1" x14ac:dyDescent="0.3">
      <c r="E219" s="129"/>
    </row>
    <row r="220" spans="5:5" ht="15.75" customHeight="1" x14ac:dyDescent="0.3">
      <c r="E220" s="129"/>
    </row>
    <row r="221" spans="5:5" ht="15.75" customHeight="1" x14ac:dyDescent="0.3">
      <c r="E221" s="129"/>
    </row>
    <row r="222" spans="5:5" ht="15.75" customHeight="1" x14ac:dyDescent="0.3">
      <c r="E222" s="129"/>
    </row>
    <row r="223" spans="5:5" ht="15.75" customHeight="1" x14ac:dyDescent="0.3">
      <c r="E223" s="129"/>
    </row>
    <row r="224" spans="5:5" ht="15.75" customHeight="1" x14ac:dyDescent="0.3">
      <c r="E224" s="129"/>
    </row>
    <row r="225" spans="5:5" ht="15.75" customHeight="1" x14ac:dyDescent="0.3">
      <c r="E225" s="129"/>
    </row>
    <row r="226" spans="5:5" ht="15.75" customHeight="1" x14ac:dyDescent="0.3">
      <c r="E226" s="129"/>
    </row>
    <row r="227" spans="5:5" ht="15.75" customHeight="1" x14ac:dyDescent="0.3">
      <c r="E227" s="129"/>
    </row>
    <row r="228" spans="5:5" ht="15.75" customHeight="1" x14ac:dyDescent="0.3">
      <c r="E228" s="129"/>
    </row>
    <row r="229" spans="5:5" ht="15.75" customHeight="1" x14ac:dyDescent="0.3">
      <c r="E229" s="129"/>
    </row>
    <row r="230" spans="5:5" ht="15.75" customHeight="1" x14ac:dyDescent="0.3">
      <c r="E230" s="129"/>
    </row>
    <row r="231" spans="5:5" ht="15.75" customHeight="1" x14ac:dyDescent="0.3">
      <c r="E231" s="129"/>
    </row>
    <row r="232" spans="5:5" ht="15.75" customHeight="1" x14ac:dyDescent="0.3">
      <c r="E232" s="129"/>
    </row>
    <row r="233" spans="5:5" ht="15.75" customHeight="1" x14ac:dyDescent="0.3">
      <c r="E233" s="129"/>
    </row>
    <row r="234" spans="5:5" ht="15.75" customHeight="1" x14ac:dyDescent="0.3">
      <c r="E234" s="129"/>
    </row>
    <row r="235" spans="5:5" ht="15.75" customHeight="1" x14ac:dyDescent="0.3">
      <c r="E235" s="129"/>
    </row>
    <row r="236" spans="5:5" ht="15.75" customHeight="1" x14ac:dyDescent="0.3">
      <c r="E236" s="129"/>
    </row>
    <row r="237" spans="5:5" ht="15.75" customHeight="1" x14ac:dyDescent="0.3">
      <c r="E237" s="129"/>
    </row>
    <row r="238" spans="5:5" ht="15.75" customHeight="1" x14ac:dyDescent="0.3">
      <c r="E238" s="129"/>
    </row>
    <row r="239" spans="5:5" ht="15.75" customHeight="1" x14ac:dyDescent="0.3">
      <c r="E239" s="129"/>
    </row>
    <row r="240" spans="5:5" ht="15.75" customHeight="1" x14ac:dyDescent="0.3">
      <c r="E240" s="129"/>
    </row>
    <row r="241" spans="5:5" ht="15.75" customHeight="1" x14ac:dyDescent="0.3">
      <c r="E241" s="129"/>
    </row>
    <row r="242" spans="5:5" ht="15.75" customHeight="1" x14ac:dyDescent="0.3">
      <c r="E242" s="129"/>
    </row>
    <row r="243" spans="5:5" ht="15.75" customHeight="1" x14ac:dyDescent="0.3">
      <c r="E243" s="129"/>
    </row>
    <row r="244" spans="5:5" ht="15.75" customHeight="1" x14ac:dyDescent="0.3">
      <c r="E244" s="129"/>
    </row>
    <row r="245" spans="5:5" ht="15.75" customHeight="1" x14ac:dyDescent="0.3">
      <c r="E245" s="129"/>
    </row>
    <row r="246" spans="5:5" ht="15.75" customHeight="1" x14ac:dyDescent="0.3">
      <c r="E246" s="129"/>
    </row>
    <row r="247" spans="5:5" ht="15.75" customHeight="1" x14ac:dyDescent="0.3">
      <c r="E247" s="129"/>
    </row>
    <row r="248" spans="5:5" ht="15.75" customHeight="1" x14ac:dyDescent="0.3">
      <c r="E248" s="129"/>
    </row>
    <row r="249" spans="5:5" ht="15.75" customHeight="1" x14ac:dyDescent="0.3">
      <c r="E249" s="129"/>
    </row>
    <row r="250" spans="5:5" ht="15.75" customHeight="1" x14ac:dyDescent="0.3">
      <c r="E250" s="129"/>
    </row>
    <row r="251" spans="5:5" ht="15.75" customHeight="1" x14ac:dyDescent="0.3">
      <c r="E251" s="129"/>
    </row>
    <row r="252" spans="5:5" ht="15.75" customHeight="1" x14ac:dyDescent="0.3">
      <c r="E252" s="129"/>
    </row>
    <row r="253" spans="5:5" ht="15.75" customHeight="1" x14ac:dyDescent="0.3">
      <c r="E253" s="129"/>
    </row>
    <row r="254" spans="5:5" ht="15.75" customHeight="1" x14ac:dyDescent="0.3">
      <c r="E254" s="129"/>
    </row>
    <row r="255" spans="5:5" ht="15.75" customHeight="1" x14ac:dyDescent="0.3">
      <c r="E255" s="129"/>
    </row>
    <row r="256" spans="5:5" ht="15.75" customHeight="1" x14ac:dyDescent="0.3">
      <c r="E256" s="129"/>
    </row>
    <row r="257" spans="5:5" ht="15.75" customHeight="1" x14ac:dyDescent="0.3">
      <c r="E257" s="129"/>
    </row>
    <row r="258" spans="5:5" ht="15.75" customHeight="1" x14ac:dyDescent="0.3">
      <c r="E258" s="129"/>
    </row>
    <row r="259" spans="5:5" ht="15.75" customHeight="1" x14ac:dyDescent="0.3">
      <c r="E259" s="129"/>
    </row>
    <row r="260" spans="5:5" ht="15.75" customHeight="1" x14ac:dyDescent="0.3">
      <c r="E260" s="129"/>
    </row>
    <row r="261" spans="5:5" ht="15.75" customHeight="1" x14ac:dyDescent="0.3">
      <c r="E261" s="129"/>
    </row>
    <row r="262" spans="5:5" ht="15.75" customHeight="1" x14ac:dyDescent="0.3">
      <c r="E262" s="129"/>
    </row>
    <row r="263" spans="5:5" ht="15.75" customHeight="1" x14ac:dyDescent="0.3">
      <c r="E263" s="129"/>
    </row>
    <row r="264" spans="5:5" ht="15.75" customHeight="1" x14ac:dyDescent="0.3">
      <c r="E264" s="129"/>
    </row>
    <row r="265" spans="5:5" ht="15.75" customHeight="1" x14ac:dyDescent="0.3">
      <c r="E265" s="129"/>
    </row>
    <row r="266" spans="5:5" ht="15.75" customHeight="1" x14ac:dyDescent="0.3">
      <c r="E266" s="129"/>
    </row>
    <row r="267" spans="5:5" ht="15.75" customHeight="1" x14ac:dyDescent="0.3">
      <c r="E267" s="129"/>
    </row>
    <row r="268" spans="5:5" ht="15.75" customHeight="1" x14ac:dyDescent="0.3">
      <c r="E268" s="129"/>
    </row>
    <row r="269" spans="5:5" ht="15.75" customHeight="1" x14ac:dyDescent="0.3">
      <c r="E269" s="129"/>
    </row>
    <row r="270" spans="5:5" ht="15.75" customHeight="1" x14ac:dyDescent="0.3">
      <c r="E270" s="129"/>
    </row>
    <row r="271" spans="5:5" ht="15.75" customHeight="1" x14ac:dyDescent="0.3">
      <c r="E271" s="129"/>
    </row>
    <row r="272" spans="5:5" ht="15.75" customHeight="1" x14ac:dyDescent="0.3">
      <c r="E272" s="129"/>
    </row>
    <row r="273" spans="5:5" ht="15.75" customHeight="1" x14ac:dyDescent="0.3">
      <c r="E273" s="129"/>
    </row>
    <row r="274" spans="5:5" ht="15.75" customHeight="1" x14ac:dyDescent="0.3">
      <c r="E274" s="129"/>
    </row>
    <row r="275" spans="5:5" ht="15.75" customHeight="1" x14ac:dyDescent="0.3">
      <c r="E275" s="129"/>
    </row>
    <row r="276" spans="5:5" ht="15.75" customHeight="1" x14ac:dyDescent="0.3">
      <c r="E276" s="129"/>
    </row>
    <row r="277" spans="5:5" ht="15.75" customHeight="1" x14ac:dyDescent="0.3">
      <c r="E277" s="129"/>
    </row>
    <row r="278" spans="5:5" ht="15.75" customHeight="1" x14ac:dyDescent="0.3">
      <c r="E278" s="129"/>
    </row>
    <row r="279" spans="5:5" ht="15.75" customHeight="1" x14ac:dyDescent="0.3">
      <c r="E279" s="129"/>
    </row>
    <row r="280" spans="5:5" ht="15.75" customHeight="1" x14ac:dyDescent="0.3">
      <c r="E280" s="129"/>
    </row>
    <row r="281" spans="5:5" ht="15.75" customHeight="1" x14ac:dyDescent="0.3">
      <c r="E281" s="129"/>
    </row>
    <row r="282" spans="5:5" ht="15.75" customHeight="1" x14ac:dyDescent="0.3">
      <c r="E282" s="129"/>
    </row>
    <row r="283" spans="5:5" ht="15.75" customHeight="1" x14ac:dyDescent="0.3">
      <c r="E283" s="129"/>
    </row>
    <row r="284" spans="5:5" ht="15.75" customHeight="1" x14ac:dyDescent="0.3">
      <c r="E284" s="129"/>
    </row>
    <row r="285" spans="5:5" ht="15.75" customHeight="1" x14ac:dyDescent="0.3">
      <c r="E285" s="129"/>
    </row>
    <row r="286" spans="5:5" ht="15.75" customHeight="1" x14ac:dyDescent="0.3">
      <c r="E286" s="129"/>
    </row>
    <row r="287" spans="5:5" ht="15.75" customHeight="1" x14ac:dyDescent="0.3">
      <c r="E287" s="129"/>
    </row>
    <row r="288" spans="5:5" ht="15.75" customHeight="1" x14ac:dyDescent="0.3">
      <c r="E288" s="129"/>
    </row>
    <row r="289" spans="5:5" ht="15.75" customHeight="1" x14ac:dyDescent="0.3">
      <c r="E289" s="129"/>
    </row>
    <row r="290" spans="5:5" ht="15.75" customHeight="1" x14ac:dyDescent="0.3">
      <c r="E290" s="129"/>
    </row>
    <row r="291" spans="5:5" ht="15.75" customHeight="1" x14ac:dyDescent="0.3">
      <c r="E291" s="129"/>
    </row>
    <row r="292" spans="5:5" ht="15.75" customHeight="1" x14ac:dyDescent="0.3">
      <c r="E292" s="129"/>
    </row>
    <row r="293" spans="5:5" ht="15.75" customHeight="1" x14ac:dyDescent="0.3">
      <c r="E293" s="129"/>
    </row>
    <row r="294" spans="5:5" ht="15.75" customHeight="1" x14ac:dyDescent="0.3">
      <c r="E294" s="129"/>
    </row>
    <row r="295" spans="5:5" ht="15.75" customHeight="1" x14ac:dyDescent="0.3">
      <c r="E295" s="129"/>
    </row>
    <row r="296" spans="5:5" ht="15.75" customHeight="1" x14ac:dyDescent="0.3">
      <c r="E296" s="129"/>
    </row>
    <row r="297" spans="5:5" ht="15.75" customHeight="1" x14ac:dyDescent="0.3">
      <c r="E297" s="129"/>
    </row>
    <row r="298" spans="5:5" ht="15.75" customHeight="1" x14ac:dyDescent="0.3">
      <c r="E298" s="129"/>
    </row>
    <row r="299" spans="5:5" ht="15.75" customHeight="1" x14ac:dyDescent="0.3">
      <c r="E299" s="129"/>
    </row>
    <row r="300" spans="5:5" ht="15.75" customHeight="1" x14ac:dyDescent="0.3">
      <c r="E300" s="129"/>
    </row>
    <row r="301" spans="5:5" ht="15.75" customHeight="1" x14ac:dyDescent="0.3">
      <c r="E301" s="129"/>
    </row>
    <row r="302" spans="5:5" ht="15.75" customHeight="1" x14ac:dyDescent="0.3">
      <c r="E302" s="129"/>
    </row>
    <row r="303" spans="5:5" ht="15.75" customHeight="1" x14ac:dyDescent="0.3">
      <c r="E303" s="129"/>
    </row>
    <row r="304" spans="5:5" ht="15.75" customHeight="1" x14ac:dyDescent="0.3">
      <c r="E304" s="129"/>
    </row>
    <row r="305" spans="5:5" ht="15.75" customHeight="1" x14ac:dyDescent="0.3">
      <c r="E305" s="129"/>
    </row>
    <row r="306" spans="5:5" ht="15.75" customHeight="1" x14ac:dyDescent="0.3">
      <c r="E306" s="129"/>
    </row>
    <row r="307" spans="5:5" ht="15.75" customHeight="1" x14ac:dyDescent="0.3">
      <c r="E307" s="129"/>
    </row>
    <row r="308" spans="5:5" ht="15.75" customHeight="1" x14ac:dyDescent="0.3">
      <c r="E308" s="129"/>
    </row>
    <row r="309" spans="5:5" ht="15.75" customHeight="1" x14ac:dyDescent="0.3">
      <c r="E309" s="129"/>
    </row>
    <row r="310" spans="5:5" ht="15.75" customHeight="1" x14ac:dyDescent="0.3">
      <c r="E310" s="129"/>
    </row>
    <row r="311" spans="5:5" ht="15.75" customHeight="1" x14ac:dyDescent="0.3">
      <c r="E311" s="129"/>
    </row>
    <row r="312" spans="5:5" ht="15.75" customHeight="1" x14ac:dyDescent="0.3">
      <c r="E312" s="129"/>
    </row>
    <row r="313" spans="5:5" ht="15.75" customHeight="1" x14ac:dyDescent="0.3">
      <c r="E313" s="129"/>
    </row>
    <row r="314" spans="5:5" ht="15.75" customHeight="1" x14ac:dyDescent="0.3">
      <c r="E314" s="129"/>
    </row>
    <row r="315" spans="5:5" ht="15.75" customHeight="1" x14ac:dyDescent="0.3">
      <c r="E315" s="129"/>
    </row>
    <row r="316" spans="5:5" ht="15.75" customHeight="1" x14ac:dyDescent="0.3">
      <c r="E316" s="129"/>
    </row>
    <row r="317" spans="5:5" ht="15.75" customHeight="1" x14ac:dyDescent="0.3">
      <c r="E317" s="129"/>
    </row>
    <row r="318" spans="5:5" ht="15.75" customHeight="1" x14ac:dyDescent="0.3">
      <c r="E318" s="129"/>
    </row>
    <row r="319" spans="5:5" ht="15.75" customHeight="1" x14ac:dyDescent="0.3">
      <c r="E319" s="129"/>
    </row>
    <row r="320" spans="5:5" ht="15.75" customHeight="1" x14ac:dyDescent="0.3">
      <c r="E320" s="129"/>
    </row>
    <row r="321" spans="5:5" ht="15.75" customHeight="1" x14ac:dyDescent="0.3">
      <c r="E321" s="129"/>
    </row>
    <row r="322" spans="5:5" ht="15.75" customHeight="1" x14ac:dyDescent="0.3">
      <c r="E322" s="129"/>
    </row>
    <row r="323" spans="5:5" ht="15.75" customHeight="1" x14ac:dyDescent="0.3">
      <c r="E323" s="129"/>
    </row>
    <row r="324" spans="5:5" ht="15.75" customHeight="1" x14ac:dyDescent="0.3">
      <c r="E324" s="129"/>
    </row>
    <row r="325" spans="5:5" ht="15.75" customHeight="1" x14ac:dyDescent="0.3">
      <c r="E325" s="129"/>
    </row>
    <row r="326" spans="5:5" ht="15.75" customHeight="1" x14ac:dyDescent="0.3">
      <c r="E326" s="129"/>
    </row>
    <row r="327" spans="5:5" ht="15.75" customHeight="1" x14ac:dyDescent="0.3">
      <c r="E327" s="129"/>
    </row>
    <row r="328" spans="5:5" ht="15.75" customHeight="1" x14ac:dyDescent="0.3">
      <c r="E328" s="129"/>
    </row>
    <row r="329" spans="5:5" ht="15.75" customHeight="1" x14ac:dyDescent="0.3">
      <c r="E329" s="129"/>
    </row>
    <row r="330" spans="5:5" ht="15.75" customHeight="1" x14ac:dyDescent="0.3">
      <c r="E330" s="129"/>
    </row>
    <row r="331" spans="5:5" ht="15.75" customHeight="1" x14ac:dyDescent="0.3">
      <c r="E331" s="129"/>
    </row>
    <row r="332" spans="5:5" ht="15.75" customHeight="1" x14ac:dyDescent="0.3">
      <c r="E332" s="129"/>
    </row>
    <row r="333" spans="5:5" ht="15.75" customHeight="1" x14ac:dyDescent="0.3">
      <c r="E333" s="129"/>
    </row>
    <row r="334" spans="5:5" ht="15.75" customHeight="1" x14ac:dyDescent="0.3">
      <c r="E334" s="129"/>
    </row>
    <row r="335" spans="5:5" ht="15.75" customHeight="1" x14ac:dyDescent="0.3">
      <c r="E335" s="129"/>
    </row>
    <row r="336" spans="5:5" ht="15.75" customHeight="1" x14ac:dyDescent="0.3">
      <c r="E336" s="129"/>
    </row>
    <row r="337" spans="5:5" ht="15.75" customHeight="1" x14ac:dyDescent="0.3">
      <c r="E337" s="129"/>
    </row>
    <row r="338" spans="5:5" ht="15.75" customHeight="1" x14ac:dyDescent="0.3">
      <c r="E338" s="129"/>
    </row>
    <row r="339" spans="5:5" ht="15.75" customHeight="1" x14ac:dyDescent="0.3">
      <c r="E339" s="129"/>
    </row>
    <row r="340" spans="5:5" ht="15.75" customHeight="1" x14ac:dyDescent="0.3">
      <c r="E340" s="129"/>
    </row>
    <row r="341" spans="5:5" ht="15.75" customHeight="1" x14ac:dyDescent="0.3">
      <c r="E341" s="129"/>
    </row>
    <row r="342" spans="5:5" ht="15.75" customHeight="1" x14ac:dyDescent="0.3">
      <c r="E342" s="129"/>
    </row>
    <row r="343" spans="5:5" ht="15.75" customHeight="1" x14ac:dyDescent="0.3">
      <c r="E343" s="129"/>
    </row>
    <row r="344" spans="5:5" ht="15.75" customHeight="1" x14ac:dyDescent="0.3">
      <c r="E344" s="129"/>
    </row>
    <row r="345" spans="5:5" ht="15.75" customHeight="1" x14ac:dyDescent="0.3">
      <c r="E345" s="129"/>
    </row>
    <row r="346" spans="5:5" ht="15.75" customHeight="1" x14ac:dyDescent="0.3">
      <c r="E346" s="129"/>
    </row>
    <row r="347" spans="5:5" ht="15.75" customHeight="1" x14ac:dyDescent="0.3">
      <c r="E347" s="129"/>
    </row>
    <row r="348" spans="5:5" ht="15.75" customHeight="1" x14ac:dyDescent="0.3">
      <c r="E348" s="129"/>
    </row>
    <row r="349" spans="5:5" ht="15.75" customHeight="1" x14ac:dyDescent="0.3">
      <c r="E349" s="129"/>
    </row>
    <row r="350" spans="5:5" ht="15.75" customHeight="1" x14ac:dyDescent="0.3">
      <c r="E350" s="129"/>
    </row>
    <row r="351" spans="5:5" ht="15.75" customHeight="1" x14ac:dyDescent="0.3">
      <c r="E351" s="129"/>
    </row>
    <row r="352" spans="5:5" ht="15.75" customHeight="1" x14ac:dyDescent="0.3">
      <c r="E352" s="129"/>
    </row>
    <row r="353" spans="5:5" ht="15.75" customHeight="1" x14ac:dyDescent="0.3">
      <c r="E353" s="129"/>
    </row>
    <row r="354" spans="5:5" ht="15.75" customHeight="1" x14ac:dyDescent="0.3">
      <c r="E354" s="129"/>
    </row>
    <row r="355" spans="5:5" ht="15.75" customHeight="1" x14ac:dyDescent="0.3">
      <c r="E355" s="129"/>
    </row>
    <row r="356" spans="5:5" ht="15.75" customHeight="1" x14ac:dyDescent="0.3">
      <c r="E356" s="129"/>
    </row>
    <row r="357" spans="5:5" ht="15.75" customHeight="1" x14ac:dyDescent="0.3">
      <c r="E357" s="129"/>
    </row>
    <row r="358" spans="5:5" ht="15.75" customHeight="1" x14ac:dyDescent="0.3">
      <c r="E358" s="129"/>
    </row>
    <row r="359" spans="5:5" ht="15.75" customHeight="1" x14ac:dyDescent="0.3">
      <c r="E359" s="129"/>
    </row>
    <row r="360" spans="5:5" ht="15.75" customHeight="1" x14ac:dyDescent="0.3">
      <c r="E360" s="129"/>
    </row>
    <row r="361" spans="5:5" ht="15.75" customHeight="1" x14ac:dyDescent="0.3">
      <c r="E361" s="129"/>
    </row>
    <row r="362" spans="5:5" ht="15.75" customHeight="1" x14ac:dyDescent="0.3">
      <c r="E362" s="129"/>
    </row>
    <row r="363" spans="5:5" ht="15.75" customHeight="1" x14ac:dyDescent="0.3">
      <c r="E363" s="129"/>
    </row>
    <row r="364" spans="5:5" ht="15.75" customHeight="1" x14ac:dyDescent="0.3">
      <c r="E364" s="129"/>
    </row>
    <row r="365" spans="5:5" ht="15.75" customHeight="1" x14ac:dyDescent="0.3">
      <c r="E365" s="129"/>
    </row>
    <row r="366" spans="5:5" ht="15.75" customHeight="1" x14ac:dyDescent="0.3">
      <c r="E366" s="129"/>
    </row>
    <row r="367" spans="5:5" ht="15.75" customHeight="1" x14ac:dyDescent="0.3">
      <c r="E367" s="129"/>
    </row>
    <row r="368" spans="5:5" ht="15.75" customHeight="1" x14ac:dyDescent="0.3">
      <c r="E368" s="129"/>
    </row>
    <row r="369" spans="5:5" ht="15.75" customHeight="1" x14ac:dyDescent="0.3">
      <c r="E369" s="129"/>
    </row>
    <row r="370" spans="5:5" ht="15.75" customHeight="1" x14ac:dyDescent="0.3">
      <c r="E370" s="129"/>
    </row>
    <row r="371" spans="5:5" ht="15.75" customHeight="1" x14ac:dyDescent="0.3">
      <c r="E371" s="129"/>
    </row>
    <row r="372" spans="5:5" ht="15.75" customHeight="1" x14ac:dyDescent="0.3">
      <c r="E372" s="129"/>
    </row>
    <row r="373" spans="5:5" ht="15.75" customHeight="1" x14ac:dyDescent="0.3">
      <c r="E373" s="129"/>
    </row>
    <row r="374" spans="5:5" ht="15.75" customHeight="1" x14ac:dyDescent="0.3">
      <c r="E374" s="129"/>
    </row>
    <row r="375" spans="5:5" ht="15.75" customHeight="1" x14ac:dyDescent="0.3">
      <c r="E375" s="129"/>
    </row>
    <row r="376" spans="5:5" ht="15.75" customHeight="1" x14ac:dyDescent="0.3">
      <c r="E376" s="129"/>
    </row>
    <row r="377" spans="5:5" ht="15.75" customHeight="1" x14ac:dyDescent="0.3">
      <c r="E377" s="129"/>
    </row>
    <row r="378" spans="5:5" ht="15.75" customHeight="1" x14ac:dyDescent="0.3">
      <c r="E378" s="129"/>
    </row>
    <row r="379" spans="5:5" ht="15.75" customHeight="1" x14ac:dyDescent="0.3">
      <c r="E379" s="129"/>
    </row>
    <row r="380" spans="5:5" ht="15.75" customHeight="1" x14ac:dyDescent="0.3">
      <c r="E380" s="129"/>
    </row>
    <row r="381" spans="5:5" ht="15.75" customHeight="1" x14ac:dyDescent="0.3">
      <c r="E381" s="129"/>
    </row>
    <row r="382" spans="5:5" ht="15.75" customHeight="1" x14ac:dyDescent="0.3">
      <c r="E382" s="129"/>
    </row>
    <row r="383" spans="5:5" ht="15.75" customHeight="1" x14ac:dyDescent="0.3">
      <c r="E383" s="129"/>
    </row>
    <row r="384" spans="5:5" ht="15.75" customHeight="1" x14ac:dyDescent="0.3">
      <c r="E384" s="129"/>
    </row>
    <row r="385" spans="5:5" ht="15.75" customHeight="1" x14ac:dyDescent="0.3">
      <c r="E385" s="129"/>
    </row>
    <row r="386" spans="5:5" ht="15.75" customHeight="1" x14ac:dyDescent="0.3">
      <c r="E386" s="129"/>
    </row>
    <row r="387" spans="5:5" ht="15.75" customHeight="1" x14ac:dyDescent="0.3">
      <c r="E387" s="129"/>
    </row>
    <row r="388" spans="5:5" ht="15.75" customHeight="1" x14ac:dyDescent="0.3">
      <c r="E388" s="129"/>
    </row>
    <row r="389" spans="5:5" ht="15.75" customHeight="1" x14ac:dyDescent="0.3">
      <c r="E389" s="129"/>
    </row>
    <row r="390" spans="5:5" ht="15.75" customHeight="1" x14ac:dyDescent="0.3">
      <c r="E390" s="129"/>
    </row>
    <row r="391" spans="5:5" ht="15.75" customHeight="1" x14ac:dyDescent="0.3">
      <c r="E391" s="129"/>
    </row>
    <row r="392" spans="5:5" ht="15.75" customHeight="1" x14ac:dyDescent="0.3">
      <c r="E392" s="129"/>
    </row>
    <row r="393" spans="5:5" ht="15.75" customHeight="1" x14ac:dyDescent="0.3">
      <c r="E393" s="129"/>
    </row>
    <row r="394" spans="5:5" ht="15.75" customHeight="1" x14ac:dyDescent="0.3">
      <c r="E394" s="129"/>
    </row>
    <row r="395" spans="5:5" ht="15.75" customHeight="1" x14ac:dyDescent="0.3">
      <c r="E395" s="129"/>
    </row>
    <row r="396" spans="5:5" ht="15.75" customHeight="1" x14ac:dyDescent="0.3">
      <c r="E396" s="129"/>
    </row>
    <row r="397" spans="5:5" ht="15.75" customHeight="1" x14ac:dyDescent="0.3">
      <c r="E397" s="129"/>
    </row>
    <row r="398" spans="5:5" ht="15.75" customHeight="1" x14ac:dyDescent="0.3">
      <c r="E398" s="129"/>
    </row>
    <row r="399" spans="5:5" ht="15.75" customHeight="1" x14ac:dyDescent="0.3">
      <c r="E399" s="129"/>
    </row>
    <row r="400" spans="5:5" ht="15.75" customHeight="1" x14ac:dyDescent="0.3">
      <c r="E400" s="129"/>
    </row>
    <row r="401" spans="5:5" ht="15.75" customHeight="1" x14ac:dyDescent="0.3">
      <c r="E401" s="129"/>
    </row>
    <row r="402" spans="5:5" ht="15.75" customHeight="1" x14ac:dyDescent="0.3">
      <c r="E402" s="129"/>
    </row>
    <row r="403" spans="5:5" ht="15.75" customHeight="1" x14ac:dyDescent="0.3">
      <c r="E403" s="129"/>
    </row>
    <row r="404" spans="5:5" ht="15.75" customHeight="1" x14ac:dyDescent="0.3">
      <c r="E404" s="129"/>
    </row>
    <row r="405" spans="5:5" ht="15.75" customHeight="1" x14ac:dyDescent="0.3">
      <c r="E405" s="129"/>
    </row>
    <row r="406" spans="5:5" ht="15.75" customHeight="1" x14ac:dyDescent="0.3">
      <c r="E406" s="129"/>
    </row>
    <row r="407" spans="5:5" ht="15.75" customHeight="1" x14ac:dyDescent="0.3">
      <c r="E407" s="129"/>
    </row>
    <row r="408" spans="5:5" ht="15.75" customHeight="1" x14ac:dyDescent="0.3">
      <c r="E408" s="129"/>
    </row>
    <row r="409" spans="5:5" ht="15.75" customHeight="1" x14ac:dyDescent="0.3">
      <c r="E409" s="129"/>
    </row>
    <row r="410" spans="5:5" ht="15.75" customHeight="1" x14ac:dyDescent="0.3">
      <c r="E410" s="129"/>
    </row>
    <row r="411" spans="5:5" ht="15.75" customHeight="1" x14ac:dyDescent="0.3">
      <c r="E411" s="129"/>
    </row>
    <row r="412" spans="5:5" ht="15.75" customHeight="1" x14ac:dyDescent="0.3">
      <c r="E412" s="129"/>
    </row>
    <row r="413" spans="5:5" ht="15.75" customHeight="1" x14ac:dyDescent="0.3">
      <c r="E413" s="129"/>
    </row>
    <row r="414" spans="5:5" ht="15.75" customHeight="1" x14ac:dyDescent="0.3">
      <c r="E414" s="129"/>
    </row>
    <row r="415" spans="5:5" ht="15.75" customHeight="1" x14ac:dyDescent="0.3">
      <c r="E415" s="129"/>
    </row>
    <row r="416" spans="5:5" ht="15.75" customHeight="1" x14ac:dyDescent="0.3">
      <c r="E416" s="129"/>
    </row>
    <row r="417" spans="5:5" ht="15.75" customHeight="1" x14ac:dyDescent="0.3">
      <c r="E417" s="129"/>
    </row>
    <row r="418" spans="5:5" ht="15.75" customHeight="1" x14ac:dyDescent="0.3">
      <c r="E418" s="129"/>
    </row>
    <row r="419" spans="5:5" ht="15.75" customHeight="1" x14ac:dyDescent="0.3">
      <c r="E419" s="129"/>
    </row>
    <row r="420" spans="5:5" ht="15.75" customHeight="1" x14ac:dyDescent="0.3">
      <c r="E420" s="129"/>
    </row>
    <row r="421" spans="5:5" ht="15.75" customHeight="1" x14ac:dyDescent="0.3">
      <c r="E421" s="129"/>
    </row>
    <row r="422" spans="5:5" ht="15.75" customHeight="1" x14ac:dyDescent="0.3">
      <c r="E422" s="129"/>
    </row>
    <row r="423" spans="5:5" ht="15.75" customHeight="1" x14ac:dyDescent="0.3">
      <c r="E423" s="129"/>
    </row>
    <row r="424" spans="5:5" ht="15.75" customHeight="1" x14ac:dyDescent="0.3">
      <c r="E424" s="129"/>
    </row>
    <row r="425" spans="5:5" ht="15.75" customHeight="1" x14ac:dyDescent="0.3">
      <c r="E425" s="129"/>
    </row>
    <row r="426" spans="5:5" ht="15.75" customHeight="1" x14ac:dyDescent="0.3">
      <c r="E426" s="129"/>
    </row>
    <row r="427" spans="5:5" ht="15.75" customHeight="1" x14ac:dyDescent="0.3">
      <c r="E427" s="129"/>
    </row>
    <row r="428" spans="5:5" ht="15.75" customHeight="1" x14ac:dyDescent="0.3">
      <c r="E428" s="129"/>
    </row>
    <row r="429" spans="5:5" ht="15.75" customHeight="1" x14ac:dyDescent="0.3">
      <c r="E429" s="129"/>
    </row>
    <row r="430" spans="5:5" ht="15.75" customHeight="1" x14ac:dyDescent="0.3">
      <c r="E430" s="129"/>
    </row>
    <row r="431" spans="5:5" ht="15.75" customHeight="1" x14ac:dyDescent="0.3">
      <c r="E431" s="129"/>
    </row>
    <row r="432" spans="5:5" ht="15.75" customHeight="1" x14ac:dyDescent="0.3">
      <c r="E432" s="129"/>
    </row>
    <row r="433" spans="5:5" ht="15.75" customHeight="1" x14ac:dyDescent="0.3">
      <c r="E433" s="129"/>
    </row>
    <row r="434" spans="5:5" ht="15.75" customHeight="1" x14ac:dyDescent="0.3">
      <c r="E434" s="129"/>
    </row>
    <row r="435" spans="5:5" ht="15.75" customHeight="1" x14ac:dyDescent="0.3">
      <c r="E435" s="129"/>
    </row>
    <row r="436" spans="5:5" ht="15.75" customHeight="1" x14ac:dyDescent="0.3">
      <c r="E436" s="129"/>
    </row>
    <row r="437" spans="5:5" ht="15.75" customHeight="1" x14ac:dyDescent="0.3">
      <c r="E437" s="129"/>
    </row>
    <row r="438" spans="5:5" ht="15.75" customHeight="1" x14ac:dyDescent="0.3">
      <c r="E438" s="129"/>
    </row>
    <row r="439" spans="5:5" ht="15.75" customHeight="1" x14ac:dyDescent="0.3">
      <c r="E439" s="129"/>
    </row>
    <row r="440" spans="5:5" ht="15.75" customHeight="1" x14ac:dyDescent="0.3">
      <c r="E440" s="129"/>
    </row>
    <row r="441" spans="5:5" ht="15.75" customHeight="1" x14ac:dyDescent="0.3">
      <c r="E441" s="129"/>
    </row>
    <row r="442" spans="5:5" ht="15.75" customHeight="1" x14ac:dyDescent="0.3">
      <c r="E442" s="129"/>
    </row>
    <row r="443" spans="5:5" ht="15.75" customHeight="1" x14ac:dyDescent="0.3">
      <c r="E443" s="129"/>
    </row>
    <row r="444" spans="5:5" ht="15.75" customHeight="1" x14ac:dyDescent="0.3">
      <c r="E444" s="129"/>
    </row>
    <row r="445" spans="5:5" ht="15.75" customHeight="1" x14ac:dyDescent="0.3">
      <c r="E445" s="129"/>
    </row>
    <row r="446" spans="5:5" ht="15.75" customHeight="1" x14ac:dyDescent="0.3">
      <c r="E446" s="129"/>
    </row>
    <row r="447" spans="5:5" ht="15.75" customHeight="1" x14ac:dyDescent="0.3">
      <c r="E447" s="129"/>
    </row>
    <row r="448" spans="5:5" ht="15.75" customHeight="1" x14ac:dyDescent="0.3">
      <c r="E448" s="129"/>
    </row>
    <row r="449" spans="5:5" ht="15.75" customHeight="1" x14ac:dyDescent="0.3">
      <c r="E449" s="129"/>
    </row>
    <row r="450" spans="5:5" ht="15.75" customHeight="1" x14ac:dyDescent="0.3">
      <c r="E450" s="129"/>
    </row>
    <row r="451" spans="5:5" ht="15.75" customHeight="1" x14ac:dyDescent="0.3">
      <c r="E451" s="129"/>
    </row>
    <row r="452" spans="5:5" ht="15.75" customHeight="1" x14ac:dyDescent="0.3">
      <c r="E452" s="129"/>
    </row>
    <row r="453" spans="5:5" ht="15.75" customHeight="1" x14ac:dyDescent="0.3">
      <c r="E453" s="129"/>
    </row>
    <row r="454" spans="5:5" ht="15.75" customHeight="1" x14ac:dyDescent="0.3">
      <c r="E454" s="129"/>
    </row>
    <row r="455" spans="5:5" ht="15.75" customHeight="1" x14ac:dyDescent="0.3">
      <c r="E455" s="129"/>
    </row>
    <row r="456" spans="5:5" ht="15.75" customHeight="1" x14ac:dyDescent="0.3">
      <c r="E456" s="129"/>
    </row>
    <row r="457" spans="5:5" ht="15.75" customHeight="1" x14ac:dyDescent="0.3">
      <c r="E457" s="129"/>
    </row>
    <row r="458" spans="5:5" ht="15.75" customHeight="1" x14ac:dyDescent="0.3">
      <c r="E458" s="129"/>
    </row>
    <row r="459" spans="5:5" ht="15.75" customHeight="1" x14ac:dyDescent="0.3">
      <c r="E459" s="129"/>
    </row>
    <row r="460" spans="5:5" ht="15.75" customHeight="1" x14ac:dyDescent="0.3">
      <c r="E460" s="129"/>
    </row>
    <row r="461" spans="5:5" ht="15.75" customHeight="1" x14ac:dyDescent="0.3">
      <c r="E461" s="129"/>
    </row>
    <row r="462" spans="5:5" ht="15.75" customHeight="1" x14ac:dyDescent="0.3">
      <c r="E462" s="129"/>
    </row>
    <row r="463" spans="5:5" ht="15.75" customHeight="1" x14ac:dyDescent="0.3">
      <c r="E463" s="129"/>
    </row>
    <row r="464" spans="5:5" ht="15.75" customHeight="1" x14ac:dyDescent="0.3">
      <c r="E464" s="129"/>
    </row>
    <row r="465" spans="5:5" ht="15.75" customHeight="1" x14ac:dyDescent="0.3">
      <c r="E465" s="129"/>
    </row>
    <row r="466" spans="5:5" ht="15.75" customHeight="1" x14ac:dyDescent="0.3">
      <c r="E466" s="129"/>
    </row>
    <row r="467" spans="5:5" ht="15.75" customHeight="1" x14ac:dyDescent="0.3">
      <c r="E467" s="129"/>
    </row>
    <row r="468" spans="5:5" ht="15.75" customHeight="1" x14ac:dyDescent="0.3">
      <c r="E468" s="129"/>
    </row>
    <row r="469" spans="5:5" ht="15.75" customHeight="1" x14ac:dyDescent="0.3">
      <c r="E469" s="129"/>
    </row>
    <row r="470" spans="5:5" ht="15.75" customHeight="1" x14ac:dyDescent="0.3">
      <c r="E470" s="129"/>
    </row>
    <row r="471" spans="5:5" ht="15.75" customHeight="1" x14ac:dyDescent="0.3">
      <c r="E471" s="129"/>
    </row>
    <row r="472" spans="5:5" ht="15.75" customHeight="1" x14ac:dyDescent="0.3">
      <c r="E472" s="129"/>
    </row>
    <row r="473" spans="5:5" ht="15.75" customHeight="1" x14ac:dyDescent="0.3">
      <c r="E473" s="129"/>
    </row>
    <row r="474" spans="5:5" ht="15.75" customHeight="1" x14ac:dyDescent="0.3">
      <c r="E474" s="129"/>
    </row>
    <row r="475" spans="5:5" ht="15.75" customHeight="1" x14ac:dyDescent="0.3">
      <c r="E475" s="129"/>
    </row>
    <row r="476" spans="5:5" ht="15.75" customHeight="1" x14ac:dyDescent="0.3">
      <c r="E476" s="129"/>
    </row>
    <row r="477" spans="5:5" ht="15.75" customHeight="1" x14ac:dyDescent="0.3">
      <c r="E477" s="129"/>
    </row>
    <row r="478" spans="5:5" ht="15.75" customHeight="1" x14ac:dyDescent="0.3">
      <c r="E478" s="129"/>
    </row>
    <row r="479" spans="5:5" ht="15.75" customHeight="1" x14ac:dyDescent="0.3">
      <c r="E479" s="129"/>
    </row>
    <row r="480" spans="5:5" ht="15.75" customHeight="1" x14ac:dyDescent="0.3">
      <c r="E480" s="129"/>
    </row>
    <row r="481" spans="5:5" ht="15.75" customHeight="1" x14ac:dyDescent="0.3">
      <c r="E481" s="129"/>
    </row>
    <row r="482" spans="5:5" ht="15.75" customHeight="1" x14ac:dyDescent="0.3">
      <c r="E482" s="129"/>
    </row>
    <row r="483" spans="5:5" ht="15.75" customHeight="1" x14ac:dyDescent="0.3">
      <c r="E483" s="129"/>
    </row>
    <row r="484" spans="5:5" ht="15.75" customHeight="1" x14ac:dyDescent="0.3">
      <c r="E484" s="129"/>
    </row>
    <row r="485" spans="5:5" ht="15.75" customHeight="1" x14ac:dyDescent="0.3">
      <c r="E485" s="129"/>
    </row>
    <row r="486" spans="5:5" ht="15.75" customHeight="1" x14ac:dyDescent="0.3">
      <c r="E486" s="129"/>
    </row>
    <row r="487" spans="5:5" ht="15.75" customHeight="1" x14ac:dyDescent="0.3">
      <c r="E487" s="129"/>
    </row>
    <row r="488" spans="5:5" ht="15.75" customHeight="1" x14ac:dyDescent="0.3">
      <c r="E488" s="129"/>
    </row>
    <row r="489" spans="5:5" ht="15.75" customHeight="1" x14ac:dyDescent="0.3">
      <c r="E489" s="129"/>
    </row>
    <row r="490" spans="5:5" ht="15.75" customHeight="1" x14ac:dyDescent="0.3">
      <c r="E490" s="129"/>
    </row>
    <row r="491" spans="5:5" ht="15.75" customHeight="1" x14ac:dyDescent="0.3">
      <c r="E491" s="129"/>
    </row>
    <row r="492" spans="5:5" ht="15.75" customHeight="1" x14ac:dyDescent="0.3">
      <c r="E492" s="129"/>
    </row>
    <row r="493" spans="5:5" ht="15.75" customHeight="1" x14ac:dyDescent="0.3">
      <c r="E493" s="129"/>
    </row>
    <row r="494" spans="5:5" ht="15.75" customHeight="1" x14ac:dyDescent="0.3">
      <c r="E494" s="129"/>
    </row>
    <row r="495" spans="5:5" ht="15.75" customHeight="1" x14ac:dyDescent="0.3">
      <c r="E495" s="129"/>
    </row>
    <row r="496" spans="5:5" ht="15.75" customHeight="1" x14ac:dyDescent="0.3">
      <c r="E496" s="129"/>
    </row>
    <row r="497" spans="5:5" ht="15.75" customHeight="1" x14ac:dyDescent="0.3">
      <c r="E497" s="129"/>
    </row>
    <row r="498" spans="5:5" ht="15.75" customHeight="1" x14ac:dyDescent="0.3">
      <c r="E498" s="129"/>
    </row>
    <row r="499" spans="5:5" ht="15.75" customHeight="1" x14ac:dyDescent="0.3">
      <c r="E499" s="129"/>
    </row>
    <row r="500" spans="5:5" ht="15.75" customHeight="1" x14ac:dyDescent="0.3">
      <c r="E500" s="129"/>
    </row>
    <row r="501" spans="5:5" ht="15.75" customHeight="1" x14ac:dyDescent="0.3">
      <c r="E501" s="129"/>
    </row>
    <row r="502" spans="5:5" ht="15.75" customHeight="1" x14ac:dyDescent="0.3">
      <c r="E502" s="129"/>
    </row>
    <row r="503" spans="5:5" ht="15.75" customHeight="1" x14ac:dyDescent="0.3">
      <c r="E503" s="129"/>
    </row>
    <row r="504" spans="5:5" ht="15.75" customHeight="1" x14ac:dyDescent="0.3">
      <c r="E504" s="129"/>
    </row>
    <row r="505" spans="5:5" ht="15.75" customHeight="1" x14ac:dyDescent="0.3">
      <c r="E505" s="129"/>
    </row>
    <row r="506" spans="5:5" ht="15.75" customHeight="1" x14ac:dyDescent="0.3">
      <c r="E506" s="129"/>
    </row>
    <row r="507" spans="5:5" ht="15.75" customHeight="1" x14ac:dyDescent="0.3">
      <c r="E507" s="129"/>
    </row>
    <row r="508" spans="5:5" ht="15.75" customHeight="1" x14ac:dyDescent="0.3">
      <c r="E508" s="129"/>
    </row>
    <row r="509" spans="5:5" ht="15.75" customHeight="1" x14ac:dyDescent="0.3">
      <c r="E509" s="129"/>
    </row>
    <row r="510" spans="5:5" ht="15.75" customHeight="1" x14ac:dyDescent="0.3">
      <c r="E510" s="129"/>
    </row>
    <row r="511" spans="5:5" ht="15.75" customHeight="1" x14ac:dyDescent="0.3">
      <c r="E511" s="129"/>
    </row>
    <row r="512" spans="5:5" ht="15.75" customHeight="1" x14ac:dyDescent="0.3">
      <c r="E512" s="129"/>
    </row>
    <row r="513" spans="5:5" ht="15.75" customHeight="1" x14ac:dyDescent="0.3">
      <c r="E513" s="129"/>
    </row>
    <row r="514" spans="5:5" ht="15.75" customHeight="1" x14ac:dyDescent="0.3">
      <c r="E514" s="129"/>
    </row>
    <row r="515" spans="5:5" ht="15.75" customHeight="1" x14ac:dyDescent="0.3">
      <c r="E515" s="129"/>
    </row>
    <row r="516" spans="5:5" ht="15.75" customHeight="1" x14ac:dyDescent="0.3">
      <c r="E516" s="129"/>
    </row>
    <row r="517" spans="5:5" ht="15.75" customHeight="1" x14ac:dyDescent="0.3">
      <c r="E517" s="129"/>
    </row>
    <row r="518" spans="5:5" ht="15.75" customHeight="1" x14ac:dyDescent="0.3">
      <c r="E518" s="129"/>
    </row>
    <row r="519" spans="5:5" ht="15.75" customHeight="1" x14ac:dyDescent="0.3">
      <c r="E519" s="129"/>
    </row>
    <row r="520" spans="5:5" ht="15.75" customHeight="1" x14ac:dyDescent="0.3">
      <c r="E520" s="129"/>
    </row>
    <row r="521" spans="5:5" ht="15.75" customHeight="1" x14ac:dyDescent="0.3">
      <c r="E521" s="129"/>
    </row>
    <row r="522" spans="5:5" ht="15.75" customHeight="1" x14ac:dyDescent="0.3">
      <c r="E522" s="129"/>
    </row>
    <row r="523" spans="5:5" ht="15.75" customHeight="1" x14ac:dyDescent="0.3">
      <c r="E523" s="129"/>
    </row>
    <row r="524" spans="5:5" ht="15.75" customHeight="1" x14ac:dyDescent="0.3">
      <c r="E524" s="129"/>
    </row>
    <row r="525" spans="5:5" ht="15.75" customHeight="1" x14ac:dyDescent="0.3">
      <c r="E525" s="129"/>
    </row>
    <row r="526" spans="5:5" ht="15.75" customHeight="1" x14ac:dyDescent="0.3">
      <c r="E526" s="129"/>
    </row>
    <row r="527" spans="5:5" ht="15.75" customHeight="1" x14ac:dyDescent="0.3">
      <c r="E527" s="129"/>
    </row>
    <row r="528" spans="5:5" ht="15.75" customHeight="1" x14ac:dyDescent="0.3">
      <c r="E528" s="129"/>
    </row>
    <row r="529" spans="5:5" ht="15.75" customHeight="1" x14ac:dyDescent="0.3">
      <c r="E529" s="129"/>
    </row>
    <row r="530" spans="5:5" ht="15.75" customHeight="1" x14ac:dyDescent="0.3">
      <c r="E530" s="129"/>
    </row>
    <row r="531" spans="5:5" ht="15.75" customHeight="1" x14ac:dyDescent="0.3">
      <c r="E531" s="129"/>
    </row>
    <row r="532" spans="5:5" ht="15.75" customHeight="1" x14ac:dyDescent="0.3">
      <c r="E532" s="129"/>
    </row>
    <row r="533" spans="5:5" ht="15.75" customHeight="1" x14ac:dyDescent="0.3">
      <c r="E533" s="129"/>
    </row>
    <row r="534" spans="5:5" ht="15.75" customHeight="1" x14ac:dyDescent="0.3">
      <c r="E534" s="129"/>
    </row>
    <row r="535" spans="5:5" ht="15.75" customHeight="1" x14ac:dyDescent="0.3">
      <c r="E535" s="129"/>
    </row>
    <row r="536" spans="5:5" ht="15.75" customHeight="1" x14ac:dyDescent="0.3">
      <c r="E536" s="129"/>
    </row>
    <row r="537" spans="5:5" ht="15.75" customHeight="1" x14ac:dyDescent="0.3">
      <c r="E537" s="129"/>
    </row>
    <row r="538" spans="5:5" ht="15.75" customHeight="1" x14ac:dyDescent="0.3">
      <c r="E538" s="129"/>
    </row>
    <row r="539" spans="5:5" ht="15.75" customHeight="1" x14ac:dyDescent="0.3">
      <c r="E539" s="129"/>
    </row>
    <row r="540" spans="5:5" ht="15.75" customHeight="1" x14ac:dyDescent="0.3">
      <c r="E540" s="129"/>
    </row>
    <row r="541" spans="5:5" ht="15.75" customHeight="1" x14ac:dyDescent="0.3">
      <c r="E541" s="129"/>
    </row>
    <row r="542" spans="5:5" ht="15.75" customHeight="1" x14ac:dyDescent="0.3">
      <c r="E542" s="129"/>
    </row>
    <row r="543" spans="5:5" ht="15.75" customHeight="1" x14ac:dyDescent="0.3">
      <c r="E543" s="129"/>
    </row>
    <row r="544" spans="5:5" ht="15.75" customHeight="1" x14ac:dyDescent="0.3">
      <c r="E544" s="129"/>
    </row>
    <row r="545" spans="5:5" ht="15.75" customHeight="1" x14ac:dyDescent="0.3">
      <c r="E545" s="129"/>
    </row>
    <row r="546" spans="5:5" ht="15.75" customHeight="1" x14ac:dyDescent="0.3">
      <c r="E546" s="129"/>
    </row>
    <row r="547" spans="5:5" ht="15.75" customHeight="1" x14ac:dyDescent="0.3">
      <c r="E547" s="129"/>
    </row>
    <row r="548" spans="5:5" ht="15.75" customHeight="1" x14ac:dyDescent="0.3">
      <c r="E548" s="129"/>
    </row>
    <row r="549" spans="5:5" ht="15.75" customHeight="1" x14ac:dyDescent="0.3">
      <c r="E549" s="129"/>
    </row>
    <row r="550" spans="5:5" ht="15.75" customHeight="1" x14ac:dyDescent="0.3">
      <c r="E550" s="129"/>
    </row>
    <row r="551" spans="5:5" ht="15.75" customHeight="1" x14ac:dyDescent="0.3">
      <c r="E551" s="129"/>
    </row>
    <row r="552" spans="5:5" ht="15.75" customHeight="1" x14ac:dyDescent="0.3">
      <c r="E552" s="129"/>
    </row>
    <row r="553" spans="5:5" ht="15.75" customHeight="1" x14ac:dyDescent="0.3">
      <c r="E553" s="129"/>
    </row>
    <row r="554" spans="5:5" ht="15.75" customHeight="1" x14ac:dyDescent="0.3">
      <c r="E554" s="129"/>
    </row>
    <row r="555" spans="5:5" ht="15.75" customHeight="1" x14ac:dyDescent="0.3">
      <c r="E555" s="129"/>
    </row>
    <row r="556" spans="5:5" ht="15.75" customHeight="1" x14ac:dyDescent="0.3">
      <c r="E556" s="129"/>
    </row>
    <row r="557" spans="5:5" ht="15.75" customHeight="1" x14ac:dyDescent="0.3">
      <c r="E557" s="129"/>
    </row>
    <row r="558" spans="5:5" ht="15.75" customHeight="1" x14ac:dyDescent="0.3">
      <c r="E558" s="129"/>
    </row>
    <row r="559" spans="5:5" ht="15.75" customHeight="1" x14ac:dyDescent="0.3">
      <c r="E559" s="129"/>
    </row>
    <row r="560" spans="5:5" ht="15.75" customHeight="1" x14ac:dyDescent="0.3">
      <c r="E560" s="129"/>
    </row>
    <row r="561" spans="5:5" ht="15.75" customHeight="1" x14ac:dyDescent="0.3">
      <c r="E561" s="129"/>
    </row>
    <row r="562" spans="5:5" ht="15.75" customHeight="1" x14ac:dyDescent="0.3">
      <c r="E562" s="129"/>
    </row>
    <row r="563" spans="5:5" ht="15.75" customHeight="1" x14ac:dyDescent="0.3">
      <c r="E563" s="129"/>
    </row>
    <row r="564" spans="5:5" ht="15.75" customHeight="1" x14ac:dyDescent="0.3">
      <c r="E564" s="129"/>
    </row>
    <row r="565" spans="5:5" ht="15.75" customHeight="1" x14ac:dyDescent="0.3">
      <c r="E565" s="129"/>
    </row>
    <row r="566" spans="5:5" ht="15.75" customHeight="1" x14ac:dyDescent="0.3">
      <c r="E566" s="129"/>
    </row>
    <row r="567" spans="5:5" ht="15.75" customHeight="1" x14ac:dyDescent="0.3">
      <c r="E567" s="129"/>
    </row>
    <row r="568" spans="5:5" ht="15.75" customHeight="1" x14ac:dyDescent="0.3">
      <c r="E568" s="129"/>
    </row>
    <row r="569" spans="5:5" ht="15.75" customHeight="1" x14ac:dyDescent="0.3">
      <c r="E569" s="129"/>
    </row>
    <row r="570" spans="5:5" ht="15.75" customHeight="1" x14ac:dyDescent="0.3">
      <c r="E570" s="129"/>
    </row>
    <row r="571" spans="5:5" ht="15.75" customHeight="1" x14ac:dyDescent="0.3">
      <c r="E571" s="129"/>
    </row>
    <row r="572" spans="5:5" ht="15.75" customHeight="1" x14ac:dyDescent="0.3">
      <c r="E572" s="129"/>
    </row>
    <row r="573" spans="5:5" ht="15.75" customHeight="1" x14ac:dyDescent="0.3">
      <c r="E573" s="129"/>
    </row>
    <row r="574" spans="5:5" ht="15.75" customHeight="1" x14ac:dyDescent="0.3">
      <c r="E574" s="129"/>
    </row>
    <row r="575" spans="5:5" ht="15.75" customHeight="1" x14ac:dyDescent="0.3">
      <c r="E575" s="129"/>
    </row>
    <row r="576" spans="5:5" ht="15.75" customHeight="1" x14ac:dyDescent="0.3">
      <c r="E576" s="129"/>
    </row>
    <row r="577" spans="5:5" ht="15.75" customHeight="1" x14ac:dyDescent="0.3">
      <c r="E577" s="129"/>
    </row>
    <row r="578" spans="5:5" ht="15.75" customHeight="1" x14ac:dyDescent="0.3">
      <c r="E578" s="129"/>
    </row>
    <row r="579" spans="5:5" ht="15.75" customHeight="1" x14ac:dyDescent="0.3">
      <c r="E579" s="129"/>
    </row>
    <row r="580" spans="5:5" ht="15.75" customHeight="1" x14ac:dyDescent="0.3">
      <c r="E580" s="129"/>
    </row>
    <row r="581" spans="5:5" ht="15.75" customHeight="1" x14ac:dyDescent="0.3">
      <c r="E581" s="129"/>
    </row>
    <row r="582" spans="5:5" ht="15.75" customHeight="1" x14ac:dyDescent="0.3">
      <c r="E582" s="129"/>
    </row>
    <row r="583" spans="5:5" ht="15.75" customHeight="1" x14ac:dyDescent="0.3">
      <c r="E583" s="129"/>
    </row>
    <row r="584" spans="5:5" ht="15.75" customHeight="1" x14ac:dyDescent="0.3">
      <c r="E584" s="129"/>
    </row>
    <row r="585" spans="5:5" ht="15.75" customHeight="1" x14ac:dyDescent="0.3">
      <c r="E585" s="129"/>
    </row>
    <row r="586" spans="5:5" ht="15.75" customHeight="1" x14ac:dyDescent="0.3">
      <c r="E586" s="129"/>
    </row>
    <row r="587" spans="5:5" ht="15.75" customHeight="1" x14ac:dyDescent="0.3">
      <c r="E587" s="129"/>
    </row>
    <row r="588" spans="5:5" ht="15.75" customHeight="1" x14ac:dyDescent="0.3">
      <c r="E588" s="129"/>
    </row>
    <row r="589" spans="5:5" ht="15.75" customHeight="1" x14ac:dyDescent="0.3">
      <c r="E589" s="129"/>
    </row>
    <row r="590" spans="5:5" ht="15.75" customHeight="1" x14ac:dyDescent="0.3">
      <c r="E590" s="129"/>
    </row>
    <row r="591" spans="5:5" ht="15.75" customHeight="1" x14ac:dyDescent="0.3">
      <c r="E591" s="129"/>
    </row>
    <row r="592" spans="5:5" ht="15.75" customHeight="1" x14ac:dyDescent="0.3">
      <c r="E592" s="129"/>
    </row>
    <row r="593" spans="5:5" ht="15.75" customHeight="1" x14ac:dyDescent="0.3">
      <c r="E593" s="129"/>
    </row>
    <row r="594" spans="5:5" ht="15.75" customHeight="1" x14ac:dyDescent="0.3">
      <c r="E594" s="129"/>
    </row>
    <row r="595" spans="5:5" ht="15.75" customHeight="1" x14ac:dyDescent="0.3">
      <c r="E595" s="129"/>
    </row>
    <row r="596" spans="5:5" ht="15.75" customHeight="1" x14ac:dyDescent="0.3">
      <c r="E596" s="129"/>
    </row>
    <row r="597" spans="5:5" ht="15.75" customHeight="1" x14ac:dyDescent="0.3">
      <c r="E597" s="129"/>
    </row>
    <row r="598" spans="5:5" ht="15.75" customHeight="1" x14ac:dyDescent="0.3">
      <c r="E598" s="129"/>
    </row>
    <row r="599" spans="5:5" ht="15.75" customHeight="1" x14ac:dyDescent="0.3">
      <c r="E599" s="129"/>
    </row>
    <row r="600" spans="5:5" ht="15.75" customHeight="1" x14ac:dyDescent="0.3">
      <c r="E600" s="129"/>
    </row>
    <row r="601" spans="5:5" ht="15.75" customHeight="1" x14ac:dyDescent="0.3">
      <c r="E601" s="129"/>
    </row>
    <row r="602" spans="5:5" ht="15.75" customHeight="1" x14ac:dyDescent="0.3">
      <c r="E602" s="129"/>
    </row>
    <row r="603" spans="5:5" ht="15.75" customHeight="1" x14ac:dyDescent="0.3">
      <c r="E603" s="129"/>
    </row>
    <row r="604" spans="5:5" ht="15.75" customHeight="1" x14ac:dyDescent="0.3">
      <c r="E604" s="129"/>
    </row>
    <row r="605" spans="5:5" ht="15.75" customHeight="1" x14ac:dyDescent="0.3">
      <c r="E605" s="129"/>
    </row>
    <row r="606" spans="5:5" ht="15.75" customHeight="1" x14ac:dyDescent="0.3">
      <c r="E606" s="129"/>
    </row>
    <row r="607" spans="5:5" ht="15.75" customHeight="1" x14ac:dyDescent="0.3">
      <c r="E607" s="129"/>
    </row>
    <row r="608" spans="5:5" ht="15.75" customHeight="1" x14ac:dyDescent="0.3">
      <c r="E608" s="129"/>
    </row>
    <row r="609" spans="5:5" ht="15.75" customHeight="1" x14ac:dyDescent="0.3">
      <c r="E609" s="129"/>
    </row>
    <row r="610" spans="5:5" ht="15.75" customHeight="1" x14ac:dyDescent="0.3">
      <c r="E610" s="129"/>
    </row>
    <row r="611" spans="5:5" ht="15.75" customHeight="1" x14ac:dyDescent="0.3">
      <c r="E611" s="129"/>
    </row>
    <row r="612" spans="5:5" ht="15.75" customHeight="1" x14ac:dyDescent="0.3">
      <c r="E612" s="129"/>
    </row>
    <row r="613" spans="5:5" ht="15.75" customHeight="1" x14ac:dyDescent="0.3">
      <c r="E613" s="129"/>
    </row>
    <row r="614" spans="5:5" ht="15.75" customHeight="1" x14ac:dyDescent="0.3">
      <c r="E614" s="129"/>
    </row>
    <row r="615" spans="5:5" ht="15.75" customHeight="1" x14ac:dyDescent="0.3">
      <c r="E615" s="129"/>
    </row>
    <row r="616" spans="5:5" ht="15.75" customHeight="1" x14ac:dyDescent="0.3">
      <c r="E616" s="129"/>
    </row>
    <row r="617" spans="5:5" ht="15.75" customHeight="1" x14ac:dyDescent="0.3">
      <c r="E617" s="129"/>
    </row>
    <row r="618" spans="5:5" ht="15.75" customHeight="1" x14ac:dyDescent="0.3">
      <c r="E618" s="129"/>
    </row>
    <row r="619" spans="5:5" ht="15.75" customHeight="1" x14ac:dyDescent="0.3">
      <c r="E619" s="129"/>
    </row>
    <row r="620" spans="5:5" ht="15.75" customHeight="1" x14ac:dyDescent="0.3">
      <c r="E620" s="129"/>
    </row>
    <row r="621" spans="5:5" ht="15.75" customHeight="1" x14ac:dyDescent="0.3">
      <c r="E621" s="129"/>
    </row>
    <row r="622" spans="5:5" ht="15.75" customHeight="1" x14ac:dyDescent="0.3">
      <c r="E622" s="129"/>
    </row>
    <row r="623" spans="5:5" ht="15.75" customHeight="1" x14ac:dyDescent="0.3">
      <c r="E623" s="129"/>
    </row>
    <row r="624" spans="5:5" ht="15.75" customHeight="1" x14ac:dyDescent="0.3">
      <c r="E624" s="129"/>
    </row>
    <row r="625" spans="5:5" ht="15.75" customHeight="1" x14ac:dyDescent="0.3">
      <c r="E625" s="129"/>
    </row>
    <row r="626" spans="5:5" ht="15.75" customHeight="1" x14ac:dyDescent="0.3">
      <c r="E626" s="129"/>
    </row>
    <row r="627" spans="5:5" ht="15.75" customHeight="1" x14ac:dyDescent="0.3">
      <c r="E627" s="129"/>
    </row>
    <row r="628" spans="5:5" ht="15.75" customHeight="1" x14ac:dyDescent="0.3">
      <c r="E628" s="129"/>
    </row>
    <row r="629" spans="5:5" ht="15.75" customHeight="1" x14ac:dyDescent="0.3">
      <c r="E629" s="129"/>
    </row>
    <row r="630" spans="5:5" ht="15.75" customHeight="1" x14ac:dyDescent="0.3">
      <c r="E630" s="129"/>
    </row>
    <row r="631" spans="5:5" ht="15.75" customHeight="1" x14ac:dyDescent="0.3">
      <c r="E631" s="129"/>
    </row>
    <row r="632" spans="5:5" ht="15.75" customHeight="1" x14ac:dyDescent="0.3">
      <c r="E632" s="129"/>
    </row>
    <row r="633" spans="5:5" ht="15.75" customHeight="1" x14ac:dyDescent="0.3">
      <c r="E633" s="129"/>
    </row>
    <row r="634" spans="5:5" ht="15.75" customHeight="1" x14ac:dyDescent="0.3">
      <c r="E634" s="129"/>
    </row>
    <row r="635" spans="5:5" ht="15.75" customHeight="1" x14ac:dyDescent="0.3">
      <c r="E635" s="129"/>
    </row>
    <row r="636" spans="5:5" ht="15.75" customHeight="1" x14ac:dyDescent="0.3">
      <c r="E636" s="129"/>
    </row>
    <row r="637" spans="5:5" ht="15.75" customHeight="1" x14ac:dyDescent="0.3">
      <c r="E637" s="129"/>
    </row>
    <row r="638" spans="5:5" ht="15.75" customHeight="1" x14ac:dyDescent="0.3">
      <c r="E638" s="129"/>
    </row>
    <row r="639" spans="5:5" ht="15.75" customHeight="1" x14ac:dyDescent="0.3">
      <c r="E639" s="129"/>
    </row>
    <row r="640" spans="5:5" ht="15.75" customHeight="1" x14ac:dyDescent="0.3">
      <c r="E640" s="129"/>
    </row>
    <row r="641" spans="5:5" ht="15.75" customHeight="1" x14ac:dyDescent="0.3">
      <c r="E641" s="129"/>
    </row>
    <row r="642" spans="5:5" ht="15.75" customHeight="1" x14ac:dyDescent="0.3">
      <c r="E642" s="129"/>
    </row>
    <row r="643" spans="5:5" ht="15.75" customHeight="1" x14ac:dyDescent="0.3">
      <c r="E643" s="129"/>
    </row>
    <row r="644" spans="5:5" ht="15.75" customHeight="1" x14ac:dyDescent="0.3">
      <c r="E644" s="129"/>
    </row>
    <row r="645" spans="5:5" ht="15.75" customHeight="1" x14ac:dyDescent="0.3">
      <c r="E645" s="129"/>
    </row>
    <row r="646" spans="5:5" ht="15.75" customHeight="1" x14ac:dyDescent="0.3">
      <c r="E646" s="129"/>
    </row>
    <row r="647" spans="5:5" ht="15.75" customHeight="1" x14ac:dyDescent="0.3">
      <c r="E647" s="129"/>
    </row>
    <row r="648" spans="5:5" ht="15.75" customHeight="1" x14ac:dyDescent="0.3">
      <c r="E648" s="129"/>
    </row>
    <row r="649" spans="5:5" ht="15.75" customHeight="1" x14ac:dyDescent="0.3">
      <c r="E649" s="129"/>
    </row>
    <row r="650" spans="5:5" ht="15.75" customHeight="1" x14ac:dyDescent="0.3">
      <c r="E650" s="129"/>
    </row>
    <row r="651" spans="5:5" ht="15.75" customHeight="1" x14ac:dyDescent="0.3">
      <c r="E651" s="129"/>
    </row>
    <row r="652" spans="5:5" ht="15.75" customHeight="1" x14ac:dyDescent="0.3">
      <c r="E652" s="129"/>
    </row>
    <row r="653" spans="5:5" ht="15.75" customHeight="1" x14ac:dyDescent="0.3">
      <c r="E653" s="129"/>
    </row>
    <row r="654" spans="5:5" ht="15.75" customHeight="1" x14ac:dyDescent="0.3">
      <c r="E654" s="129"/>
    </row>
    <row r="655" spans="5:5" ht="15.75" customHeight="1" x14ac:dyDescent="0.3">
      <c r="E655" s="129"/>
    </row>
    <row r="656" spans="5:5" ht="15.75" customHeight="1" x14ac:dyDescent="0.3">
      <c r="E656" s="129"/>
    </row>
    <row r="657" spans="5:5" ht="15.75" customHeight="1" x14ac:dyDescent="0.3">
      <c r="E657" s="129"/>
    </row>
    <row r="658" spans="5:5" ht="15.75" customHeight="1" x14ac:dyDescent="0.3">
      <c r="E658" s="129"/>
    </row>
    <row r="659" spans="5:5" ht="15.75" customHeight="1" x14ac:dyDescent="0.3">
      <c r="E659" s="129"/>
    </row>
    <row r="660" spans="5:5" ht="15.75" customHeight="1" x14ac:dyDescent="0.3">
      <c r="E660" s="129"/>
    </row>
    <row r="661" spans="5:5" ht="15.75" customHeight="1" x14ac:dyDescent="0.3">
      <c r="E661" s="129"/>
    </row>
    <row r="662" spans="5:5" ht="15.75" customHeight="1" x14ac:dyDescent="0.3">
      <c r="E662" s="129"/>
    </row>
    <row r="663" spans="5:5" ht="15.75" customHeight="1" x14ac:dyDescent="0.3">
      <c r="E663" s="129"/>
    </row>
    <row r="664" spans="5:5" ht="15.75" customHeight="1" x14ac:dyDescent="0.3">
      <c r="E664" s="129"/>
    </row>
    <row r="665" spans="5:5" ht="15.75" customHeight="1" x14ac:dyDescent="0.3">
      <c r="E665" s="129"/>
    </row>
    <row r="666" spans="5:5" ht="15.75" customHeight="1" x14ac:dyDescent="0.3">
      <c r="E666" s="129"/>
    </row>
    <row r="667" spans="5:5" ht="15.75" customHeight="1" x14ac:dyDescent="0.3">
      <c r="E667" s="129"/>
    </row>
    <row r="668" spans="5:5" ht="15.75" customHeight="1" x14ac:dyDescent="0.3">
      <c r="E668" s="129"/>
    </row>
    <row r="669" spans="5:5" ht="15.75" customHeight="1" x14ac:dyDescent="0.3">
      <c r="E669" s="129"/>
    </row>
    <row r="670" spans="5:5" ht="15.75" customHeight="1" x14ac:dyDescent="0.3">
      <c r="E670" s="129"/>
    </row>
    <row r="671" spans="5:5" ht="15.75" customHeight="1" x14ac:dyDescent="0.3">
      <c r="E671" s="129"/>
    </row>
    <row r="672" spans="5:5" ht="15.75" customHeight="1" x14ac:dyDescent="0.3">
      <c r="E672" s="129"/>
    </row>
    <row r="673" spans="5:5" ht="15.75" customHeight="1" x14ac:dyDescent="0.3">
      <c r="E673" s="129"/>
    </row>
    <row r="674" spans="5:5" ht="15.75" customHeight="1" x14ac:dyDescent="0.3">
      <c r="E674" s="129"/>
    </row>
    <row r="675" spans="5:5" ht="15.75" customHeight="1" x14ac:dyDescent="0.3">
      <c r="E675" s="129"/>
    </row>
    <row r="676" spans="5:5" ht="15.75" customHeight="1" x14ac:dyDescent="0.3">
      <c r="E676" s="129"/>
    </row>
    <row r="677" spans="5:5" ht="15.75" customHeight="1" x14ac:dyDescent="0.3">
      <c r="E677" s="129"/>
    </row>
    <row r="678" spans="5:5" ht="15.75" customHeight="1" x14ac:dyDescent="0.3">
      <c r="E678" s="129"/>
    </row>
    <row r="679" spans="5:5" ht="15.75" customHeight="1" x14ac:dyDescent="0.3">
      <c r="E679" s="129"/>
    </row>
    <row r="680" spans="5:5" ht="15.75" customHeight="1" x14ac:dyDescent="0.3">
      <c r="E680" s="129"/>
    </row>
    <row r="681" spans="5:5" ht="15.75" customHeight="1" x14ac:dyDescent="0.3">
      <c r="E681" s="129"/>
    </row>
    <row r="682" spans="5:5" ht="15.75" customHeight="1" x14ac:dyDescent="0.3">
      <c r="E682" s="129"/>
    </row>
    <row r="683" spans="5:5" ht="15.75" customHeight="1" x14ac:dyDescent="0.3">
      <c r="E683" s="129"/>
    </row>
    <row r="684" spans="5:5" ht="15.75" customHeight="1" x14ac:dyDescent="0.3">
      <c r="E684" s="129"/>
    </row>
    <row r="685" spans="5:5" ht="15.75" customHeight="1" x14ac:dyDescent="0.3">
      <c r="E685" s="129"/>
    </row>
    <row r="686" spans="5:5" ht="15.75" customHeight="1" x14ac:dyDescent="0.3">
      <c r="E686" s="129"/>
    </row>
    <row r="687" spans="5:5" ht="15.75" customHeight="1" x14ac:dyDescent="0.3">
      <c r="E687" s="129"/>
    </row>
    <row r="688" spans="5:5" ht="15.75" customHeight="1" x14ac:dyDescent="0.3">
      <c r="E688" s="129"/>
    </row>
    <row r="689" spans="5:5" ht="15.75" customHeight="1" x14ac:dyDescent="0.3">
      <c r="E689" s="129"/>
    </row>
    <row r="690" spans="5:5" ht="15.75" customHeight="1" x14ac:dyDescent="0.3">
      <c r="E690" s="129"/>
    </row>
    <row r="691" spans="5:5" ht="15.75" customHeight="1" x14ac:dyDescent="0.3">
      <c r="E691" s="129"/>
    </row>
    <row r="692" spans="5:5" ht="15.75" customHeight="1" x14ac:dyDescent="0.3">
      <c r="E692" s="129"/>
    </row>
    <row r="693" spans="5:5" ht="15.75" customHeight="1" x14ac:dyDescent="0.3">
      <c r="E693" s="129"/>
    </row>
    <row r="694" spans="5:5" ht="15.75" customHeight="1" x14ac:dyDescent="0.3">
      <c r="E694" s="129"/>
    </row>
    <row r="695" spans="5:5" ht="15.75" customHeight="1" x14ac:dyDescent="0.3">
      <c r="E695" s="129"/>
    </row>
    <row r="696" spans="5:5" ht="15.75" customHeight="1" x14ac:dyDescent="0.3">
      <c r="E696" s="129"/>
    </row>
    <row r="697" spans="5:5" ht="15.75" customHeight="1" x14ac:dyDescent="0.3">
      <c r="E697" s="129"/>
    </row>
    <row r="698" spans="5:5" ht="15.75" customHeight="1" x14ac:dyDescent="0.3">
      <c r="E698" s="129"/>
    </row>
    <row r="699" spans="5:5" ht="15.75" customHeight="1" x14ac:dyDescent="0.3">
      <c r="E699" s="129"/>
    </row>
    <row r="700" spans="5:5" ht="15.75" customHeight="1" x14ac:dyDescent="0.3">
      <c r="E700" s="129"/>
    </row>
    <row r="701" spans="5:5" ht="15.75" customHeight="1" x14ac:dyDescent="0.3">
      <c r="E701" s="129"/>
    </row>
    <row r="702" spans="5:5" ht="15.75" customHeight="1" x14ac:dyDescent="0.3">
      <c r="E702" s="129"/>
    </row>
    <row r="703" spans="5:5" ht="15.75" customHeight="1" x14ac:dyDescent="0.3">
      <c r="E703" s="129"/>
    </row>
    <row r="704" spans="5:5" ht="15.75" customHeight="1" x14ac:dyDescent="0.3">
      <c r="E704" s="129"/>
    </row>
    <row r="705" spans="5:5" ht="15.75" customHeight="1" x14ac:dyDescent="0.3">
      <c r="E705" s="129"/>
    </row>
    <row r="706" spans="5:5" ht="15.75" customHeight="1" x14ac:dyDescent="0.3">
      <c r="E706" s="129"/>
    </row>
    <row r="707" spans="5:5" ht="15.75" customHeight="1" x14ac:dyDescent="0.3">
      <c r="E707" s="129"/>
    </row>
    <row r="708" spans="5:5" ht="15.75" customHeight="1" x14ac:dyDescent="0.3">
      <c r="E708" s="129"/>
    </row>
    <row r="709" spans="5:5" ht="15.75" customHeight="1" x14ac:dyDescent="0.3">
      <c r="E709" s="129"/>
    </row>
    <row r="710" spans="5:5" ht="15.75" customHeight="1" x14ac:dyDescent="0.3">
      <c r="E710" s="129"/>
    </row>
    <row r="711" spans="5:5" ht="15.75" customHeight="1" x14ac:dyDescent="0.3">
      <c r="E711" s="129"/>
    </row>
    <row r="712" spans="5:5" ht="15.75" customHeight="1" x14ac:dyDescent="0.3">
      <c r="E712" s="129"/>
    </row>
    <row r="713" spans="5:5" ht="15.75" customHeight="1" x14ac:dyDescent="0.3">
      <c r="E713" s="129"/>
    </row>
    <row r="714" spans="5:5" ht="15.75" customHeight="1" x14ac:dyDescent="0.3">
      <c r="E714" s="129"/>
    </row>
    <row r="715" spans="5:5" ht="15.75" customHeight="1" x14ac:dyDescent="0.3">
      <c r="E715" s="129"/>
    </row>
    <row r="716" spans="5:5" ht="15.75" customHeight="1" x14ac:dyDescent="0.3">
      <c r="E716" s="129"/>
    </row>
    <row r="717" spans="5:5" ht="15.75" customHeight="1" x14ac:dyDescent="0.3">
      <c r="E717" s="129"/>
    </row>
    <row r="718" spans="5:5" ht="15.75" customHeight="1" x14ac:dyDescent="0.3">
      <c r="E718" s="129"/>
    </row>
    <row r="719" spans="5:5" ht="15.75" customHeight="1" x14ac:dyDescent="0.3">
      <c r="E719" s="129"/>
    </row>
    <row r="720" spans="5:5" ht="15.75" customHeight="1" x14ac:dyDescent="0.3">
      <c r="E720" s="129"/>
    </row>
    <row r="721" spans="5:5" ht="15.75" customHeight="1" x14ac:dyDescent="0.3">
      <c r="E721" s="129"/>
    </row>
    <row r="722" spans="5:5" ht="15.75" customHeight="1" x14ac:dyDescent="0.3">
      <c r="E722" s="129"/>
    </row>
    <row r="723" spans="5:5" ht="15.75" customHeight="1" x14ac:dyDescent="0.3">
      <c r="E723" s="129"/>
    </row>
    <row r="724" spans="5:5" ht="15.75" customHeight="1" x14ac:dyDescent="0.3">
      <c r="E724" s="129"/>
    </row>
    <row r="725" spans="5:5" ht="15.75" customHeight="1" x14ac:dyDescent="0.3">
      <c r="E725" s="129"/>
    </row>
    <row r="726" spans="5:5" ht="15.75" customHeight="1" x14ac:dyDescent="0.3">
      <c r="E726" s="129"/>
    </row>
    <row r="727" spans="5:5" ht="15.75" customHeight="1" x14ac:dyDescent="0.3">
      <c r="E727" s="129"/>
    </row>
    <row r="728" spans="5:5" ht="15.75" customHeight="1" x14ac:dyDescent="0.3">
      <c r="E728" s="129"/>
    </row>
    <row r="729" spans="5:5" ht="15.75" customHeight="1" x14ac:dyDescent="0.3">
      <c r="E729" s="129"/>
    </row>
    <row r="730" spans="5:5" ht="15.75" customHeight="1" x14ac:dyDescent="0.3">
      <c r="E730" s="129"/>
    </row>
    <row r="731" spans="5:5" ht="15.75" customHeight="1" x14ac:dyDescent="0.3">
      <c r="E731" s="129"/>
    </row>
    <row r="732" spans="5:5" ht="15.75" customHeight="1" x14ac:dyDescent="0.3">
      <c r="E732" s="129"/>
    </row>
    <row r="733" spans="5:5" ht="15.75" customHeight="1" x14ac:dyDescent="0.3">
      <c r="E733" s="129"/>
    </row>
    <row r="734" spans="5:5" ht="15.75" customHeight="1" x14ac:dyDescent="0.3">
      <c r="E734" s="129"/>
    </row>
    <row r="735" spans="5:5" ht="15.75" customHeight="1" x14ac:dyDescent="0.3">
      <c r="E735" s="129"/>
    </row>
    <row r="736" spans="5:5" ht="15.75" customHeight="1" x14ac:dyDescent="0.3">
      <c r="E736" s="129"/>
    </row>
    <row r="737" spans="5:5" ht="15.75" customHeight="1" x14ac:dyDescent="0.3">
      <c r="E737" s="129"/>
    </row>
    <row r="738" spans="5:5" ht="15.75" customHeight="1" x14ac:dyDescent="0.3">
      <c r="E738" s="129"/>
    </row>
    <row r="739" spans="5:5" ht="15.75" customHeight="1" x14ac:dyDescent="0.3">
      <c r="E739" s="129"/>
    </row>
    <row r="740" spans="5:5" ht="15.75" customHeight="1" x14ac:dyDescent="0.3">
      <c r="E740" s="129"/>
    </row>
    <row r="741" spans="5:5" ht="15.75" customHeight="1" x14ac:dyDescent="0.3">
      <c r="E741" s="129"/>
    </row>
    <row r="742" spans="5:5" ht="15.75" customHeight="1" x14ac:dyDescent="0.3">
      <c r="E742" s="129"/>
    </row>
    <row r="743" spans="5:5" ht="15.75" customHeight="1" x14ac:dyDescent="0.3">
      <c r="E743" s="129"/>
    </row>
    <row r="744" spans="5:5" ht="15.75" customHeight="1" x14ac:dyDescent="0.3">
      <c r="E744" s="129"/>
    </row>
    <row r="745" spans="5:5" ht="15.75" customHeight="1" x14ac:dyDescent="0.3">
      <c r="E745" s="129"/>
    </row>
    <row r="746" spans="5:5" ht="15.75" customHeight="1" x14ac:dyDescent="0.3">
      <c r="E746" s="129"/>
    </row>
    <row r="747" spans="5:5" ht="15.75" customHeight="1" x14ac:dyDescent="0.3">
      <c r="E747" s="129"/>
    </row>
    <row r="748" spans="5:5" ht="15.75" customHeight="1" x14ac:dyDescent="0.3">
      <c r="E748" s="129"/>
    </row>
    <row r="749" spans="5:5" ht="15.75" customHeight="1" x14ac:dyDescent="0.3">
      <c r="E749" s="129"/>
    </row>
    <row r="750" spans="5:5" ht="15.75" customHeight="1" x14ac:dyDescent="0.3">
      <c r="E750" s="129"/>
    </row>
    <row r="751" spans="5:5" ht="15.75" customHeight="1" x14ac:dyDescent="0.3">
      <c r="E751" s="129"/>
    </row>
    <row r="752" spans="5:5" ht="15.75" customHeight="1" x14ac:dyDescent="0.3">
      <c r="E752" s="129"/>
    </row>
    <row r="753" spans="5:5" ht="15.75" customHeight="1" x14ac:dyDescent="0.3">
      <c r="E753" s="129"/>
    </row>
    <row r="754" spans="5:5" ht="15.75" customHeight="1" x14ac:dyDescent="0.3">
      <c r="E754" s="129"/>
    </row>
    <row r="755" spans="5:5" ht="15.75" customHeight="1" x14ac:dyDescent="0.3">
      <c r="E755" s="129"/>
    </row>
    <row r="756" spans="5:5" ht="15.75" customHeight="1" x14ac:dyDescent="0.3">
      <c r="E756" s="129"/>
    </row>
    <row r="757" spans="5:5" ht="15.75" customHeight="1" x14ac:dyDescent="0.3">
      <c r="E757" s="129"/>
    </row>
    <row r="758" spans="5:5" ht="15.75" customHeight="1" x14ac:dyDescent="0.3">
      <c r="E758" s="129"/>
    </row>
    <row r="759" spans="5:5" ht="15.75" customHeight="1" x14ac:dyDescent="0.3">
      <c r="E759" s="129"/>
    </row>
    <row r="760" spans="5:5" ht="15.75" customHeight="1" x14ac:dyDescent="0.3">
      <c r="E760" s="129"/>
    </row>
    <row r="761" spans="5:5" ht="15.75" customHeight="1" x14ac:dyDescent="0.3">
      <c r="E761" s="129"/>
    </row>
    <row r="762" spans="5:5" ht="15.75" customHeight="1" x14ac:dyDescent="0.3">
      <c r="E762" s="129"/>
    </row>
    <row r="763" spans="5:5" ht="15.75" customHeight="1" x14ac:dyDescent="0.3">
      <c r="E763" s="129"/>
    </row>
    <row r="764" spans="5:5" ht="15.75" customHeight="1" x14ac:dyDescent="0.3">
      <c r="E764" s="129"/>
    </row>
    <row r="765" spans="5:5" ht="15.75" customHeight="1" x14ac:dyDescent="0.3">
      <c r="E765" s="129"/>
    </row>
    <row r="766" spans="5:5" ht="15.75" customHeight="1" x14ac:dyDescent="0.3">
      <c r="E766" s="129"/>
    </row>
    <row r="767" spans="5:5" ht="15.75" customHeight="1" x14ac:dyDescent="0.3">
      <c r="E767" s="129"/>
    </row>
    <row r="768" spans="5:5" ht="15.75" customHeight="1" x14ac:dyDescent="0.3">
      <c r="E768" s="129"/>
    </row>
    <row r="769" spans="5:5" ht="15.75" customHeight="1" x14ac:dyDescent="0.3">
      <c r="E769" s="129"/>
    </row>
    <row r="770" spans="5:5" ht="15.75" customHeight="1" x14ac:dyDescent="0.3">
      <c r="E770" s="129"/>
    </row>
    <row r="771" spans="5:5" ht="15.75" customHeight="1" x14ac:dyDescent="0.3">
      <c r="E771" s="129"/>
    </row>
    <row r="772" spans="5:5" ht="15.75" customHeight="1" x14ac:dyDescent="0.3">
      <c r="E772" s="129"/>
    </row>
    <row r="773" spans="5:5" ht="15.75" customHeight="1" x14ac:dyDescent="0.3">
      <c r="E773" s="129"/>
    </row>
    <row r="774" spans="5:5" ht="15.75" customHeight="1" x14ac:dyDescent="0.3">
      <c r="E774" s="129"/>
    </row>
    <row r="775" spans="5:5" ht="15.75" customHeight="1" x14ac:dyDescent="0.3">
      <c r="E775" s="129"/>
    </row>
    <row r="776" spans="5:5" ht="15.75" customHeight="1" x14ac:dyDescent="0.3">
      <c r="E776" s="129"/>
    </row>
    <row r="777" spans="5:5" ht="15.75" customHeight="1" x14ac:dyDescent="0.3">
      <c r="E777" s="129"/>
    </row>
    <row r="778" spans="5:5" ht="15.75" customHeight="1" x14ac:dyDescent="0.3">
      <c r="E778" s="129"/>
    </row>
    <row r="779" spans="5:5" ht="15.75" customHeight="1" x14ac:dyDescent="0.3">
      <c r="E779" s="129"/>
    </row>
    <row r="780" spans="5:5" ht="15.75" customHeight="1" x14ac:dyDescent="0.3">
      <c r="E780" s="129"/>
    </row>
    <row r="781" spans="5:5" ht="15.75" customHeight="1" x14ac:dyDescent="0.3">
      <c r="E781" s="129"/>
    </row>
    <row r="782" spans="5:5" ht="15.75" customHeight="1" x14ac:dyDescent="0.3">
      <c r="E782" s="129"/>
    </row>
    <row r="783" spans="5:5" ht="15.75" customHeight="1" x14ac:dyDescent="0.3">
      <c r="E783" s="129"/>
    </row>
    <row r="784" spans="5:5" ht="15.75" customHeight="1" x14ac:dyDescent="0.3">
      <c r="E784" s="129"/>
    </row>
    <row r="785" spans="5:5" ht="15.75" customHeight="1" x14ac:dyDescent="0.3">
      <c r="E785" s="129"/>
    </row>
    <row r="786" spans="5:5" ht="15.75" customHeight="1" x14ac:dyDescent="0.3">
      <c r="E786" s="129"/>
    </row>
    <row r="787" spans="5:5" ht="15.75" customHeight="1" x14ac:dyDescent="0.3">
      <c r="E787" s="129"/>
    </row>
    <row r="788" spans="5:5" ht="15.75" customHeight="1" x14ac:dyDescent="0.3">
      <c r="E788" s="129"/>
    </row>
    <row r="789" spans="5:5" ht="15.75" customHeight="1" x14ac:dyDescent="0.3">
      <c r="E789" s="129"/>
    </row>
    <row r="790" spans="5:5" ht="15.75" customHeight="1" x14ac:dyDescent="0.3">
      <c r="E790" s="129"/>
    </row>
    <row r="791" spans="5:5" ht="15.75" customHeight="1" x14ac:dyDescent="0.3">
      <c r="E791" s="129"/>
    </row>
    <row r="792" spans="5:5" ht="15.75" customHeight="1" x14ac:dyDescent="0.3">
      <c r="E792" s="129"/>
    </row>
    <row r="793" spans="5:5" ht="15.75" customHeight="1" x14ac:dyDescent="0.3">
      <c r="E793" s="129"/>
    </row>
    <row r="794" spans="5:5" ht="15.75" customHeight="1" x14ac:dyDescent="0.3">
      <c r="E794" s="129"/>
    </row>
    <row r="795" spans="5:5" ht="15.75" customHeight="1" x14ac:dyDescent="0.3">
      <c r="E795" s="129"/>
    </row>
    <row r="796" spans="5:5" ht="15.75" customHeight="1" x14ac:dyDescent="0.3">
      <c r="E796" s="129"/>
    </row>
    <row r="797" spans="5:5" ht="15.75" customHeight="1" x14ac:dyDescent="0.3">
      <c r="E797" s="129"/>
    </row>
    <row r="798" spans="5:5" ht="15.75" customHeight="1" x14ac:dyDescent="0.3">
      <c r="E798" s="129"/>
    </row>
    <row r="799" spans="5:5" ht="15.75" customHeight="1" x14ac:dyDescent="0.3">
      <c r="E799" s="129"/>
    </row>
    <row r="800" spans="5:5" ht="15.75" customHeight="1" x14ac:dyDescent="0.3">
      <c r="E800" s="129"/>
    </row>
    <row r="801" spans="5:5" ht="15.75" customHeight="1" x14ac:dyDescent="0.3">
      <c r="E801" s="129"/>
    </row>
    <row r="802" spans="5:5" ht="15.75" customHeight="1" x14ac:dyDescent="0.3">
      <c r="E802" s="129"/>
    </row>
    <row r="803" spans="5:5" ht="15.75" customHeight="1" x14ac:dyDescent="0.3">
      <c r="E803" s="129"/>
    </row>
    <row r="804" spans="5:5" ht="15.75" customHeight="1" x14ac:dyDescent="0.3">
      <c r="E804" s="129"/>
    </row>
    <row r="805" spans="5:5" ht="15.75" customHeight="1" x14ac:dyDescent="0.3">
      <c r="E805" s="129"/>
    </row>
    <row r="806" spans="5:5" ht="15.75" customHeight="1" x14ac:dyDescent="0.3">
      <c r="E806" s="129"/>
    </row>
    <row r="807" spans="5:5" ht="15.75" customHeight="1" x14ac:dyDescent="0.3">
      <c r="E807" s="129"/>
    </row>
    <row r="808" spans="5:5" ht="15.75" customHeight="1" x14ac:dyDescent="0.3">
      <c r="E808" s="129"/>
    </row>
    <row r="809" spans="5:5" ht="15.75" customHeight="1" x14ac:dyDescent="0.3">
      <c r="E809" s="129"/>
    </row>
    <row r="810" spans="5:5" ht="15.75" customHeight="1" x14ac:dyDescent="0.3">
      <c r="E810" s="129"/>
    </row>
    <row r="811" spans="5:5" ht="15.75" customHeight="1" x14ac:dyDescent="0.3">
      <c r="E811" s="129"/>
    </row>
    <row r="812" spans="5:5" ht="15.75" customHeight="1" x14ac:dyDescent="0.3">
      <c r="E812" s="129"/>
    </row>
    <row r="813" spans="5:5" ht="15.75" customHeight="1" x14ac:dyDescent="0.3">
      <c r="E813" s="129"/>
    </row>
    <row r="814" spans="5:5" ht="15.75" customHeight="1" x14ac:dyDescent="0.3">
      <c r="E814" s="129"/>
    </row>
    <row r="815" spans="5:5" ht="15.75" customHeight="1" x14ac:dyDescent="0.3">
      <c r="E815" s="129"/>
    </row>
    <row r="816" spans="5:5" ht="15.75" customHeight="1" x14ac:dyDescent="0.3">
      <c r="E816" s="129"/>
    </row>
    <row r="817" spans="5:5" ht="15.75" customHeight="1" x14ac:dyDescent="0.3">
      <c r="E817" s="129"/>
    </row>
    <row r="818" spans="5:5" ht="15.75" customHeight="1" x14ac:dyDescent="0.3">
      <c r="E818" s="129"/>
    </row>
    <row r="819" spans="5:5" ht="15.75" customHeight="1" x14ac:dyDescent="0.3">
      <c r="E819" s="129"/>
    </row>
    <row r="820" spans="5:5" ht="15.75" customHeight="1" x14ac:dyDescent="0.3">
      <c r="E820" s="129"/>
    </row>
    <row r="821" spans="5:5" ht="15.75" customHeight="1" x14ac:dyDescent="0.3">
      <c r="E821" s="129"/>
    </row>
    <row r="822" spans="5:5" ht="15.75" customHeight="1" x14ac:dyDescent="0.3">
      <c r="E822" s="129"/>
    </row>
    <row r="823" spans="5:5" ht="15.75" customHeight="1" x14ac:dyDescent="0.3">
      <c r="E823" s="129"/>
    </row>
    <row r="824" spans="5:5" ht="15.75" customHeight="1" x14ac:dyDescent="0.3">
      <c r="E824" s="129"/>
    </row>
    <row r="825" spans="5:5" ht="15.75" customHeight="1" x14ac:dyDescent="0.3">
      <c r="E825" s="129"/>
    </row>
    <row r="826" spans="5:5" ht="15.75" customHeight="1" x14ac:dyDescent="0.3">
      <c r="E826" s="129"/>
    </row>
    <row r="827" spans="5:5" ht="15.75" customHeight="1" x14ac:dyDescent="0.3">
      <c r="E827" s="129"/>
    </row>
    <row r="828" spans="5:5" ht="15.75" customHeight="1" x14ac:dyDescent="0.3">
      <c r="E828" s="129"/>
    </row>
    <row r="829" spans="5:5" ht="15.75" customHeight="1" x14ac:dyDescent="0.3">
      <c r="E829" s="129"/>
    </row>
    <row r="830" spans="5:5" ht="15.75" customHeight="1" x14ac:dyDescent="0.3">
      <c r="E830" s="129"/>
    </row>
    <row r="831" spans="5:5" ht="15.75" customHeight="1" x14ac:dyDescent="0.3">
      <c r="E831" s="129"/>
    </row>
    <row r="832" spans="5:5" ht="15.75" customHeight="1" x14ac:dyDescent="0.3">
      <c r="E832" s="129"/>
    </row>
    <row r="833" spans="5:5" ht="15.75" customHeight="1" x14ac:dyDescent="0.3">
      <c r="E833" s="129"/>
    </row>
    <row r="834" spans="5:5" ht="15.75" customHeight="1" x14ac:dyDescent="0.3">
      <c r="E834" s="129"/>
    </row>
    <row r="835" spans="5:5" ht="15.75" customHeight="1" x14ac:dyDescent="0.3">
      <c r="E835" s="129"/>
    </row>
    <row r="836" spans="5:5" ht="15.75" customHeight="1" x14ac:dyDescent="0.3">
      <c r="E836" s="129"/>
    </row>
    <row r="837" spans="5:5" ht="15.75" customHeight="1" x14ac:dyDescent="0.3">
      <c r="E837" s="129"/>
    </row>
    <row r="838" spans="5:5" ht="15.75" customHeight="1" x14ac:dyDescent="0.3">
      <c r="E838" s="129"/>
    </row>
    <row r="839" spans="5:5" ht="15.75" customHeight="1" x14ac:dyDescent="0.3">
      <c r="E839" s="129"/>
    </row>
    <row r="840" spans="5:5" ht="15.75" customHeight="1" x14ac:dyDescent="0.3">
      <c r="E840" s="129"/>
    </row>
    <row r="841" spans="5:5" ht="15.75" customHeight="1" x14ac:dyDescent="0.3">
      <c r="E841" s="129"/>
    </row>
    <row r="842" spans="5:5" ht="15.75" customHeight="1" x14ac:dyDescent="0.3">
      <c r="E842" s="129"/>
    </row>
    <row r="843" spans="5:5" ht="15.75" customHeight="1" x14ac:dyDescent="0.3">
      <c r="E843" s="129"/>
    </row>
    <row r="844" spans="5:5" ht="15.75" customHeight="1" x14ac:dyDescent="0.3">
      <c r="E844" s="129"/>
    </row>
    <row r="845" spans="5:5" ht="15.75" customHeight="1" x14ac:dyDescent="0.3">
      <c r="E845" s="129"/>
    </row>
    <row r="846" spans="5:5" ht="15.75" customHeight="1" x14ac:dyDescent="0.3">
      <c r="E846" s="129"/>
    </row>
    <row r="847" spans="5:5" ht="15.75" customHeight="1" x14ac:dyDescent="0.3">
      <c r="E847" s="129"/>
    </row>
    <row r="848" spans="5:5" ht="15.75" customHeight="1" x14ac:dyDescent="0.3">
      <c r="E848" s="129"/>
    </row>
    <row r="849" spans="5:5" ht="15.75" customHeight="1" x14ac:dyDescent="0.3">
      <c r="E849" s="129"/>
    </row>
    <row r="850" spans="5:5" ht="15.75" customHeight="1" x14ac:dyDescent="0.3">
      <c r="E850" s="129"/>
    </row>
    <row r="851" spans="5:5" ht="15.75" customHeight="1" x14ac:dyDescent="0.3">
      <c r="E851" s="129"/>
    </row>
    <row r="852" spans="5:5" ht="15.75" customHeight="1" x14ac:dyDescent="0.3">
      <c r="E852" s="129"/>
    </row>
    <row r="853" spans="5:5" ht="15.75" customHeight="1" x14ac:dyDescent="0.3">
      <c r="E853" s="129"/>
    </row>
    <row r="854" spans="5:5" ht="15.75" customHeight="1" x14ac:dyDescent="0.3">
      <c r="E854" s="129"/>
    </row>
    <row r="855" spans="5:5" ht="15.75" customHeight="1" x14ac:dyDescent="0.3">
      <c r="E855" s="129"/>
    </row>
    <row r="856" spans="5:5" ht="15.75" customHeight="1" x14ac:dyDescent="0.3">
      <c r="E856" s="129"/>
    </row>
    <row r="857" spans="5:5" ht="15.75" customHeight="1" x14ac:dyDescent="0.3">
      <c r="E857" s="129"/>
    </row>
    <row r="858" spans="5:5" ht="15.75" customHeight="1" x14ac:dyDescent="0.3">
      <c r="E858" s="129"/>
    </row>
    <row r="859" spans="5:5" ht="15.75" customHeight="1" x14ac:dyDescent="0.3">
      <c r="E859" s="129"/>
    </row>
    <row r="860" spans="5:5" ht="15.75" customHeight="1" x14ac:dyDescent="0.3">
      <c r="E860" s="129"/>
    </row>
    <row r="861" spans="5:5" ht="15.75" customHeight="1" x14ac:dyDescent="0.3">
      <c r="E861" s="129"/>
    </row>
    <row r="862" spans="5:5" ht="15.75" customHeight="1" x14ac:dyDescent="0.3">
      <c r="E862" s="129"/>
    </row>
    <row r="863" spans="5:5" ht="15.75" customHeight="1" x14ac:dyDescent="0.3">
      <c r="E863" s="129"/>
    </row>
    <row r="864" spans="5:5" ht="15.75" customHeight="1" x14ac:dyDescent="0.3">
      <c r="E864" s="129"/>
    </row>
    <row r="865" spans="5:5" ht="15.75" customHeight="1" x14ac:dyDescent="0.3">
      <c r="E865" s="129"/>
    </row>
    <row r="866" spans="5:5" ht="15.75" customHeight="1" x14ac:dyDescent="0.3">
      <c r="E866" s="129"/>
    </row>
    <row r="867" spans="5:5" ht="15.75" customHeight="1" x14ac:dyDescent="0.3">
      <c r="E867" s="129"/>
    </row>
    <row r="868" spans="5:5" ht="15.75" customHeight="1" x14ac:dyDescent="0.3">
      <c r="E868" s="129"/>
    </row>
    <row r="869" spans="5:5" ht="15.75" customHeight="1" x14ac:dyDescent="0.3">
      <c r="E869" s="129"/>
    </row>
    <row r="870" spans="5:5" ht="15.75" customHeight="1" x14ac:dyDescent="0.3">
      <c r="E870" s="129"/>
    </row>
    <row r="871" spans="5:5" ht="15.75" customHeight="1" x14ac:dyDescent="0.3">
      <c r="E871" s="129"/>
    </row>
    <row r="872" spans="5:5" ht="15.75" customHeight="1" x14ac:dyDescent="0.3">
      <c r="E872" s="129"/>
    </row>
    <row r="873" spans="5:5" ht="15.75" customHeight="1" x14ac:dyDescent="0.3">
      <c r="E873" s="129"/>
    </row>
    <row r="874" spans="5:5" ht="15.75" customHeight="1" x14ac:dyDescent="0.3">
      <c r="E874" s="129"/>
    </row>
    <row r="875" spans="5:5" ht="15.75" customHeight="1" x14ac:dyDescent="0.3">
      <c r="E875" s="129"/>
    </row>
    <row r="876" spans="5:5" ht="15.75" customHeight="1" x14ac:dyDescent="0.3">
      <c r="E876" s="129"/>
    </row>
    <row r="877" spans="5:5" ht="15.75" customHeight="1" x14ac:dyDescent="0.3">
      <c r="E877" s="129"/>
    </row>
    <row r="878" spans="5:5" ht="15.75" customHeight="1" x14ac:dyDescent="0.3">
      <c r="E878" s="129"/>
    </row>
    <row r="879" spans="5:5" ht="15.75" customHeight="1" x14ac:dyDescent="0.3">
      <c r="E879" s="129"/>
    </row>
    <row r="880" spans="5:5" ht="15.75" customHeight="1" x14ac:dyDescent="0.3">
      <c r="E880" s="129"/>
    </row>
    <row r="881" spans="5:5" ht="15.75" customHeight="1" x14ac:dyDescent="0.3">
      <c r="E881" s="129"/>
    </row>
    <row r="882" spans="5:5" ht="15.75" customHeight="1" x14ac:dyDescent="0.3">
      <c r="E882" s="129"/>
    </row>
    <row r="883" spans="5:5" ht="15.75" customHeight="1" x14ac:dyDescent="0.3">
      <c r="E883" s="129"/>
    </row>
    <row r="884" spans="5:5" ht="15.75" customHeight="1" x14ac:dyDescent="0.3">
      <c r="E884" s="129"/>
    </row>
    <row r="885" spans="5:5" ht="15.75" customHeight="1" x14ac:dyDescent="0.3">
      <c r="E885" s="129"/>
    </row>
    <row r="886" spans="5:5" ht="15.75" customHeight="1" x14ac:dyDescent="0.3">
      <c r="E886" s="129"/>
    </row>
    <row r="887" spans="5:5" ht="15.75" customHeight="1" x14ac:dyDescent="0.3">
      <c r="E887" s="129"/>
    </row>
    <row r="888" spans="5:5" ht="15.75" customHeight="1" x14ac:dyDescent="0.3">
      <c r="E888" s="129"/>
    </row>
    <row r="889" spans="5:5" ht="15.75" customHeight="1" x14ac:dyDescent="0.3">
      <c r="E889" s="129"/>
    </row>
    <row r="890" spans="5:5" ht="15.75" customHeight="1" x14ac:dyDescent="0.3">
      <c r="E890" s="129"/>
    </row>
    <row r="891" spans="5:5" ht="15.75" customHeight="1" x14ac:dyDescent="0.3">
      <c r="E891" s="129"/>
    </row>
    <row r="892" spans="5:5" ht="15.75" customHeight="1" x14ac:dyDescent="0.3">
      <c r="E892" s="129"/>
    </row>
    <row r="893" spans="5:5" ht="15.75" customHeight="1" x14ac:dyDescent="0.3">
      <c r="E893" s="129"/>
    </row>
    <row r="894" spans="5:5" ht="15.75" customHeight="1" x14ac:dyDescent="0.3">
      <c r="E894" s="129"/>
    </row>
    <row r="895" spans="5:5" ht="15.75" customHeight="1" x14ac:dyDescent="0.3">
      <c r="E895" s="129"/>
    </row>
    <row r="896" spans="5:5" ht="15.75" customHeight="1" x14ac:dyDescent="0.3">
      <c r="E896" s="129"/>
    </row>
    <row r="897" spans="5:5" ht="15.75" customHeight="1" x14ac:dyDescent="0.3">
      <c r="E897" s="129"/>
    </row>
    <row r="898" spans="5:5" ht="15.75" customHeight="1" x14ac:dyDescent="0.3">
      <c r="E898" s="129"/>
    </row>
    <row r="899" spans="5:5" ht="15.75" customHeight="1" x14ac:dyDescent="0.3">
      <c r="E899" s="129"/>
    </row>
    <row r="900" spans="5:5" ht="15.75" customHeight="1" x14ac:dyDescent="0.3">
      <c r="E900" s="129"/>
    </row>
    <row r="901" spans="5:5" ht="15.75" customHeight="1" x14ac:dyDescent="0.3">
      <c r="E901" s="129"/>
    </row>
    <row r="902" spans="5:5" ht="15.75" customHeight="1" x14ac:dyDescent="0.3">
      <c r="E902" s="129"/>
    </row>
    <row r="903" spans="5:5" ht="15.75" customHeight="1" x14ac:dyDescent="0.3">
      <c r="E903" s="129"/>
    </row>
    <row r="904" spans="5:5" ht="15.75" customHeight="1" x14ac:dyDescent="0.3">
      <c r="E904" s="129"/>
    </row>
    <row r="905" spans="5:5" ht="15.75" customHeight="1" x14ac:dyDescent="0.3">
      <c r="E905" s="129"/>
    </row>
    <row r="906" spans="5:5" ht="15.75" customHeight="1" x14ac:dyDescent="0.3">
      <c r="E906" s="129"/>
    </row>
    <row r="907" spans="5:5" ht="15.75" customHeight="1" x14ac:dyDescent="0.3">
      <c r="E907" s="129"/>
    </row>
    <row r="908" spans="5:5" ht="15.75" customHeight="1" x14ac:dyDescent="0.3">
      <c r="E908" s="129"/>
    </row>
    <row r="909" spans="5:5" ht="15.75" customHeight="1" x14ac:dyDescent="0.3">
      <c r="E909" s="129"/>
    </row>
    <row r="910" spans="5:5" ht="15.75" customHeight="1" x14ac:dyDescent="0.3">
      <c r="E910" s="129"/>
    </row>
    <row r="911" spans="5:5" ht="15.75" customHeight="1" x14ac:dyDescent="0.3">
      <c r="E911" s="129"/>
    </row>
    <row r="912" spans="5:5" ht="15.75" customHeight="1" x14ac:dyDescent="0.3">
      <c r="E912" s="129"/>
    </row>
    <row r="913" spans="5:5" ht="15.75" customHeight="1" x14ac:dyDescent="0.3">
      <c r="E913" s="129"/>
    </row>
    <row r="914" spans="5:5" ht="15.75" customHeight="1" x14ac:dyDescent="0.3">
      <c r="E914" s="129"/>
    </row>
    <row r="915" spans="5:5" ht="15.75" customHeight="1" x14ac:dyDescent="0.3">
      <c r="E915" s="129"/>
    </row>
    <row r="916" spans="5:5" ht="15.75" customHeight="1" x14ac:dyDescent="0.3">
      <c r="E916" s="129"/>
    </row>
    <row r="917" spans="5:5" ht="15.75" customHeight="1" x14ac:dyDescent="0.3">
      <c r="E917" s="129"/>
    </row>
    <row r="918" spans="5:5" ht="15.75" customHeight="1" x14ac:dyDescent="0.3">
      <c r="E918" s="129"/>
    </row>
    <row r="919" spans="5:5" ht="15.75" customHeight="1" x14ac:dyDescent="0.3">
      <c r="E919" s="129"/>
    </row>
    <row r="920" spans="5:5" ht="15.75" customHeight="1" x14ac:dyDescent="0.3">
      <c r="E920" s="129"/>
    </row>
    <row r="921" spans="5:5" ht="15.75" customHeight="1" x14ac:dyDescent="0.3">
      <c r="E921" s="129"/>
    </row>
    <row r="922" spans="5:5" ht="15.75" customHeight="1" x14ac:dyDescent="0.3">
      <c r="E922" s="129"/>
    </row>
    <row r="923" spans="5:5" ht="15.75" customHeight="1" x14ac:dyDescent="0.3">
      <c r="E923" s="129"/>
    </row>
    <row r="924" spans="5:5" ht="15.75" customHeight="1" x14ac:dyDescent="0.3">
      <c r="E924" s="129"/>
    </row>
    <row r="925" spans="5:5" ht="15.75" customHeight="1" x14ac:dyDescent="0.3">
      <c r="E925" s="129"/>
    </row>
    <row r="926" spans="5:5" ht="15.75" customHeight="1" x14ac:dyDescent="0.3">
      <c r="E926" s="129"/>
    </row>
    <row r="927" spans="5:5" ht="15.75" customHeight="1" x14ac:dyDescent="0.3">
      <c r="E927" s="129"/>
    </row>
    <row r="928" spans="5:5" ht="15.75" customHeight="1" x14ac:dyDescent="0.3">
      <c r="E928" s="129"/>
    </row>
    <row r="929" spans="5:5" ht="15.75" customHeight="1" x14ac:dyDescent="0.3">
      <c r="E929" s="129"/>
    </row>
    <row r="930" spans="5:5" ht="15.75" customHeight="1" x14ac:dyDescent="0.3">
      <c r="E930" s="129"/>
    </row>
    <row r="931" spans="5:5" ht="15.75" customHeight="1" x14ac:dyDescent="0.3">
      <c r="E931" s="129"/>
    </row>
    <row r="932" spans="5:5" ht="15.75" customHeight="1" x14ac:dyDescent="0.3">
      <c r="E932" s="129"/>
    </row>
    <row r="933" spans="5:5" ht="15.75" customHeight="1" x14ac:dyDescent="0.3">
      <c r="E933" s="129"/>
    </row>
    <row r="934" spans="5:5" ht="15.75" customHeight="1" x14ac:dyDescent="0.3">
      <c r="E934" s="129"/>
    </row>
    <row r="935" spans="5:5" ht="15.75" customHeight="1" x14ac:dyDescent="0.3">
      <c r="E935" s="129"/>
    </row>
    <row r="936" spans="5:5" ht="15.75" customHeight="1" x14ac:dyDescent="0.3">
      <c r="E936" s="129"/>
    </row>
    <row r="937" spans="5:5" ht="15.75" customHeight="1" x14ac:dyDescent="0.3">
      <c r="E937" s="129"/>
    </row>
    <row r="938" spans="5:5" ht="15.75" customHeight="1" x14ac:dyDescent="0.3">
      <c r="E938" s="129"/>
    </row>
    <row r="939" spans="5:5" ht="15.75" customHeight="1" x14ac:dyDescent="0.3">
      <c r="E939" s="129"/>
    </row>
    <row r="940" spans="5:5" ht="15.75" customHeight="1" x14ac:dyDescent="0.3">
      <c r="E940" s="129"/>
    </row>
    <row r="941" spans="5:5" ht="15.75" customHeight="1" x14ac:dyDescent="0.3">
      <c r="E941" s="129"/>
    </row>
    <row r="942" spans="5:5" ht="15.75" customHeight="1" x14ac:dyDescent="0.3">
      <c r="E942" s="129"/>
    </row>
    <row r="943" spans="5:5" ht="15.75" customHeight="1" x14ac:dyDescent="0.3">
      <c r="E943" s="129"/>
    </row>
    <row r="944" spans="5:5" ht="15.75" customHeight="1" x14ac:dyDescent="0.3">
      <c r="E944" s="129"/>
    </row>
    <row r="945" spans="5:5" ht="15.75" customHeight="1" x14ac:dyDescent="0.3">
      <c r="E945" s="129"/>
    </row>
    <row r="946" spans="5:5" ht="15.75" customHeight="1" x14ac:dyDescent="0.3">
      <c r="E946" s="129"/>
    </row>
    <row r="947" spans="5:5" ht="15.75" customHeight="1" x14ac:dyDescent="0.3">
      <c r="E947" s="129"/>
    </row>
    <row r="948" spans="5:5" ht="15.75" customHeight="1" x14ac:dyDescent="0.3">
      <c r="E948" s="129"/>
    </row>
    <row r="949" spans="5:5" ht="15.75" customHeight="1" x14ac:dyDescent="0.3">
      <c r="E949" s="129"/>
    </row>
    <row r="950" spans="5:5" ht="15.75" customHeight="1" x14ac:dyDescent="0.3">
      <c r="E950" s="129"/>
    </row>
    <row r="951" spans="5:5" ht="15.75" customHeight="1" x14ac:dyDescent="0.3">
      <c r="E951" s="129"/>
    </row>
    <row r="952" spans="5:5" ht="15.75" customHeight="1" x14ac:dyDescent="0.3">
      <c r="E952" s="129"/>
    </row>
    <row r="953" spans="5:5" ht="15.75" customHeight="1" x14ac:dyDescent="0.3">
      <c r="E953" s="129"/>
    </row>
    <row r="954" spans="5:5" ht="15.75" customHeight="1" x14ac:dyDescent="0.3">
      <c r="E954" s="129"/>
    </row>
    <row r="955" spans="5:5" ht="15.75" customHeight="1" x14ac:dyDescent="0.3">
      <c r="E955" s="129"/>
    </row>
    <row r="956" spans="5:5" ht="15.75" customHeight="1" x14ac:dyDescent="0.3">
      <c r="E956" s="129"/>
    </row>
    <row r="957" spans="5:5" ht="15.75" customHeight="1" x14ac:dyDescent="0.3">
      <c r="E957" s="129"/>
    </row>
    <row r="958" spans="5:5" ht="15.75" customHeight="1" x14ac:dyDescent="0.3">
      <c r="E958" s="129"/>
    </row>
    <row r="959" spans="5:5" ht="15.75" customHeight="1" x14ac:dyDescent="0.3">
      <c r="E959" s="129"/>
    </row>
    <row r="960" spans="5:5" ht="15.75" customHeight="1" x14ac:dyDescent="0.3">
      <c r="E960" s="129"/>
    </row>
    <row r="961" spans="5:5" ht="15.75" customHeight="1" x14ac:dyDescent="0.3">
      <c r="E961" s="129"/>
    </row>
    <row r="962" spans="5:5" ht="15.75" customHeight="1" x14ac:dyDescent="0.3">
      <c r="E962" s="129"/>
    </row>
    <row r="963" spans="5:5" ht="15.75" customHeight="1" x14ac:dyDescent="0.3">
      <c r="E963" s="129"/>
    </row>
    <row r="964" spans="5:5" ht="15.75" customHeight="1" x14ac:dyDescent="0.3">
      <c r="E964" s="129"/>
    </row>
    <row r="965" spans="5:5" ht="15.75" customHeight="1" x14ac:dyDescent="0.3">
      <c r="E965" s="129"/>
    </row>
    <row r="966" spans="5:5" ht="15.75" customHeight="1" x14ac:dyDescent="0.3">
      <c r="E966" s="129"/>
    </row>
    <row r="967" spans="5:5" ht="15.75" customHeight="1" x14ac:dyDescent="0.3">
      <c r="E967" s="129"/>
    </row>
    <row r="968" spans="5:5" ht="15.75" customHeight="1" x14ac:dyDescent="0.3">
      <c r="E968" s="129"/>
    </row>
    <row r="969" spans="5:5" ht="15.75" customHeight="1" x14ac:dyDescent="0.3">
      <c r="E969" s="129"/>
    </row>
    <row r="970" spans="5:5" ht="15.75" customHeight="1" x14ac:dyDescent="0.3">
      <c r="E970" s="129"/>
    </row>
    <row r="971" spans="5:5" ht="15.75" customHeight="1" x14ac:dyDescent="0.3">
      <c r="E971" s="129"/>
    </row>
    <row r="972" spans="5:5" ht="15.75" customHeight="1" x14ac:dyDescent="0.3">
      <c r="E972" s="129"/>
    </row>
    <row r="973" spans="5:5" ht="15.75" customHeight="1" x14ac:dyDescent="0.3">
      <c r="E973" s="129"/>
    </row>
    <row r="974" spans="5:5" ht="15.75" customHeight="1" x14ac:dyDescent="0.3">
      <c r="E974" s="129"/>
    </row>
    <row r="975" spans="5:5" ht="15.75" customHeight="1" x14ac:dyDescent="0.3">
      <c r="E975" s="129"/>
    </row>
    <row r="976" spans="5:5" ht="15.75" customHeight="1" x14ac:dyDescent="0.3">
      <c r="E976" s="129"/>
    </row>
    <row r="977" spans="5:5" ht="15.75" customHeight="1" x14ac:dyDescent="0.3">
      <c r="E977" s="129"/>
    </row>
    <row r="978" spans="5:5" ht="15.75" customHeight="1" x14ac:dyDescent="0.3">
      <c r="E978" s="129"/>
    </row>
    <row r="979" spans="5:5" ht="15.75" customHeight="1" x14ac:dyDescent="0.3">
      <c r="E979" s="129"/>
    </row>
    <row r="980" spans="5:5" ht="15.75" customHeight="1" x14ac:dyDescent="0.3">
      <c r="E980" s="129"/>
    </row>
    <row r="981" spans="5:5" ht="15.75" customHeight="1" x14ac:dyDescent="0.3">
      <c r="E981" s="129"/>
    </row>
    <row r="982" spans="5:5" ht="15.75" customHeight="1" x14ac:dyDescent="0.3">
      <c r="E982" s="129"/>
    </row>
    <row r="983" spans="5:5" ht="15.75" customHeight="1" x14ac:dyDescent="0.3">
      <c r="E983" s="129"/>
    </row>
    <row r="984" spans="5:5" ht="15.75" customHeight="1" x14ac:dyDescent="0.3">
      <c r="E984" s="129"/>
    </row>
    <row r="985" spans="5:5" ht="15.75" customHeight="1" x14ac:dyDescent="0.3">
      <c r="E985" s="129"/>
    </row>
    <row r="986" spans="5:5" ht="15.75" customHeight="1" x14ac:dyDescent="0.3">
      <c r="E986" s="129"/>
    </row>
    <row r="987" spans="5:5" ht="15.75" customHeight="1" x14ac:dyDescent="0.3">
      <c r="E987" s="129"/>
    </row>
    <row r="988" spans="5:5" ht="15.75" customHeight="1" x14ac:dyDescent="0.3">
      <c r="E988" s="129"/>
    </row>
    <row r="989" spans="5:5" ht="15.75" customHeight="1" x14ac:dyDescent="0.3">
      <c r="E989" s="129"/>
    </row>
    <row r="990" spans="5:5" ht="15.75" customHeight="1" x14ac:dyDescent="0.3">
      <c r="E990" s="129"/>
    </row>
    <row r="991" spans="5:5" ht="15.75" customHeight="1" x14ac:dyDescent="0.3">
      <c r="E991" s="129"/>
    </row>
    <row r="992" spans="5:5" ht="15.75" customHeight="1" x14ac:dyDescent="0.3">
      <c r="E992" s="129"/>
    </row>
    <row r="993" spans="5:5" ht="15.75" customHeight="1" x14ac:dyDescent="0.3">
      <c r="E993" s="129"/>
    </row>
    <row r="994" spans="5:5" ht="15.75" customHeight="1" x14ac:dyDescent="0.3">
      <c r="E994" s="129"/>
    </row>
    <row r="995" spans="5:5" ht="15.75" customHeight="1" x14ac:dyDescent="0.3">
      <c r="E995" s="129"/>
    </row>
    <row r="996" spans="5:5" ht="15.75" customHeight="1" x14ac:dyDescent="0.3">
      <c r="E996" s="129"/>
    </row>
    <row r="997" spans="5:5" ht="15.75" customHeight="1" x14ac:dyDescent="0.3">
      <c r="E997" s="129"/>
    </row>
    <row r="998" spans="5:5" ht="15.75" customHeight="1" x14ac:dyDescent="0.3">
      <c r="E998" s="129"/>
    </row>
    <row r="999" spans="5:5" ht="15.75" customHeight="1" x14ac:dyDescent="0.3">
      <c r="E999" s="129"/>
    </row>
    <row r="1000" spans="5:5" ht="15.75" customHeight="1" x14ac:dyDescent="0.3">
      <c r="E1000" s="129"/>
    </row>
    <row r="1001" spans="5:5" ht="15.75" customHeight="1" x14ac:dyDescent="0.3">
      <c r="E1001" s="129"/>
    </row>
    <row r="1002" spans="5:5" ht="15.75" customHeight="1" x14ac:dyDescent="0.3">
      <c r="E1002" s="129"/>
    </row>
  </sheetData>
  <mergeCells count="44">
    <mergeCell ref="B3:K3"/>
    <mergeCell ref="B4:K4"/>
    <mergeCell ref="B5:K5"/>
    <mergeCell ref="B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16:C16"/>
    <mergeCell ref="F16:K16"/>
    <mergeCell ref="B51:E51"/>
    <mergeCell ref="B17:C17"/>
    <mergeCell ref="F17:K17"/>
    <mergeCell ref="B18:C18"/>
    <mergeCell ref="F18:K18"/>
    <mergeCell ref="B19:H19"/>
    <mergeCell ref="I19:K19"/>
    <mergeCell ref="B27:E27"/>
    <mergeCell ref="B31:E31"/>
    <mergeCell ref="B35:E35"/>
    <mergeCell ref="B36:E36"/>
    <mergeCell ref="B45:E45"/>
    <mergeCell ref="B72:E72"/>
    <mergeCell ref="B73:E73"/>
    <mergeCell ref="B55:E55"/>
    <mergeCell ref="B56:E56"/>
    <mergeCell ref="C57:D57"/>
    <mergeCell ref="B63:E63"/>
    <mergeCell ref="B67:E67"/>
    <mergeCell ref="B71:E7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K1002"/>
  <sheetViews>
    <sheetView zoomScale="53" zoomScaleNormal="53" workbookViewId="0">
      <selection activeCell="N34" sqref="N34"/>
    </sheetView>
  </sheetViews>
  <sheetFormatPr baseColWidth="10" defaultColWidth="14.44140625" defaultRowHeight="14.4" x14ac:dyDescent="0.3"/>
  <cols>
    <col min="1" max="2" width="5.33203125" customWidth="1"/>
    <col min="3" max="3" width="37.88671875" customWidth="1"/>
    <col min="4" max="4" width="8.44140625" customWidth="1"/>
    <col min="5" max="5" width="7.88671875" customWidth="1"/>
    <col min="6" max="6" width="9.33203125" customWidth="1"/>
    <col min="7" max="7" width="10.44140625" customWidth="1"/>
    <col min="8" max="8" width="10.6640625" customWidth="1"/>
    <col min="9" max="9" width="14" customWidth="1"/>
    <col min="10" max="10" width="14.33203125" customWidth="1"/>
    <col min="11" max="11" width="13.33203125" customWidth="1"/>
    <col min="12" max="26" width="10.6640625" customWidth="1"/>
  </cols>
  <sheetData>
    <row r="1" spans="2:11" x14ac:dyDescent="0.3">
      <c r="E1" s="129"/>
    </row>
    <row r="2" spans="2:11" ht="15" thickBot="1" x14ac:dyDescent="0.35">
      <c r="E2" s="129"/>
    </row>
    <row r="3" spans="2:11" x14ac:dyDescent="0.3">
      <c r="B3" s="499" t="s">
        <v>55</v>
      </c>
      <c r="C3" s="500"/>
      <c r="D3" s="500"/>
      <c r="E3" s="500"/>
      <c r="F3" s="500"/>
      <c r="G3" s="500"/>
      <c r="H3" s="500"/>
      <c r="I3" s="500"/>
      <c r="J3" s="500"/>
      <c r="K3" s="501"/>
    </row>
    <row r="4" spans="2:11" x14ac:dyDescent="0.3">
      <c r="B4" s="502" t="s">
        <v>297</v>
      </c>
      <c r="C4" s="403"/>
      <c r="D4" s="403"/>
      <c r="E4" s="403"/>
      <c r="F4" s="403"/>
      <c r="G4" s="403"/>
      <c r="H4" s="403"/>
      <c r="I4" s="403"/>
      <c r="J4" s="403"/>
      <c r="K4" s="503"/>
    </row>
    <row r="5" spans="2:11" x14ac:dyDescent="0.3">
      <c r="B5" s="504" t="s">
        <v>256</v>
      </c>
      <c r="C5" s="403"/>
      <c r="D5" s="403"/>
      <c r="E5" s="403"/>
      <c r="F5" s="403"/>
      <c r="G5" s="403"/>
      <c r="H5" s="403"/>
      <c r="I5" s="403"/>
      <c r="J5" s="403"/>
      <c r="K5" s="503"/>
    </row>
    <row r="6" spans="2:11" x14ac:dyDescent="0.3">
      <c r="B6" s="504" t="s">
        <v>57</v>
      </c>
      <c r="C6" s="403"/>
      <c r="D6" s="403"/>
      <c r="E6" s="403"/>
      <c r="F6" s="403"/>
      <c r="G6" s="403"/>
      <c r="H6" s="403"/>
      <c r="I6" s="403"/>
      <c r="J6" s="403"/>
      <c r="K6" s="503"/>
    </row>
    <row r="7" spans="2:11" x14ac:dyDescent="0.3">
      <c r="B7" s="505" t="s">
        <v>58</v>
      </c>
      <c r="C7" s="492"/>
      <c r="D7" s="143" t="s">
        <v>35</v>
      </c>
      <c r="E7" s="143" t="s">
        <v>59</v>
      </c>
      <c r="F7" s="506" t="s">
        <v>60</v>
      </c>
      <c r="G7" s="492"/>
      <c r="H7" s="492"/>
      <c r="I7" s="492"/>
      <c r="J7" s="492"/>
      <c r="K7" s="494"/>
    </row>
    <row r="8" spans="2:11" x14ac:dyDescent="0.3">
      <c r="B8" s="491" t="s">
        <v>61</v>
      </c>
      <c r="C8" s="492"/>
      <c r="D8" s="144" t="s">
        <v>128</v>
      </c>
      <c r="E8" s="145">
        <v>1</v>
      </c>
      <c r="F8" s="493" t="s">
        <v>192</v>
      </c>
      <c r="G8" s="492"/>
      <c r="H8" s="492"/>
      <c r="I8" s="492"/>
      <c r="J8" s="492"/>
      <c r="K8" s="494"/>
    </row>
    <row r="9" spans="2:11" ht="22.5" customHeight="1" x14ac:dyDescent="0.3">
      <c r="B9" s="498" t="s">
        <v>193</v>
      </c>
      <c r="C9" s="492"/>
      <c r="D9" s="146" t="s">
        <v>156</v>
      </c>
      <c r="E9" s="147">
        <v>200</v>
      </c>
      <c r="F9" s="493"/>
      <c r="G9" s="492"/>
      <c r="H9" s="492"/>
      <c r="I9" s="492"/>
      <c r="J9" s="492"/>
      <c r="K9" s="494"/>
    </row>
    <row r="10" spans="2:11" x14ac:dyDescent="0.3">
      <c r="B10" s="491" t="s">
        <v>194</v>
      </c>
      <c r="C10" s="492"/>
      <c r="D10" s="144" t="s">
        <v>117</v>
      </c>
      <c r="E10" s="148">
        <v>0.2</v>
      </c>
      <c r="F10" s="493"/>
      <c r="G10" s="492"/>
      <c r="H10" s="492"/>
      <c r="I10" s="492"/>
      <c r="J10" s="492"/>
      <c r="K10" s="494"/>
    </row>
    <row r="11" spans="2:11" x14ac:dyDescent="0.3">
      <c r="B11" s="491" t="s">
        <v>195</v>
      </c>
      <c r="C11" s="492"/>
      <c r="D11" s="144" t="s">
        <v>196</v>
      </c>
      <c r="E11" s="145">
        <v>80</v>
      </c>
      <c r="F11" s="493" t="s">
        <v>197</v>
      </c>
      <c r="G11" s="492"/>
      <c r="H11" s="492"/>
      <c r="I11" s="492"/>
      <c r="J11" s="492"/>
      <c r="K11" s="494"/>
    </row>
    <row r="12" spans="2:11" x14ac:dyDescent="0.3">
      <c r="B12" s="491" t="s">
        <v>198</v>
      </c>
      <c r="C12" s="492"/>
      <c r="D12" s="144" t="s">
        <v>13</v>
      </c>
      <c r="E12" s="149">
        <v>16</v>
      </c>
      <c r="F12" s="493"/>
      <c r="G12" s="492"/>
      <c r="H12" s="492"/>
      <c r="I12" s="492"/>
      <c r="J12" s="492"/>
      <c r="K12" s="494"/>
    </row>
    <row r="13" spans="2:11" x14ac:dyDescent="0.3">
      <c r="B13" s="491" t="s">
        <v>135</v>
      </c>
      <c r="C13" s="492"/>
      <c r="D13" s="144" t="s">
        <v>13</v>
      </c>
      <c r="E13" s="145">
        <v>1</v>
      </c>
      <c r="F13" s="493" t="s">
        <v>123</v>
      </c>
      <c r="G13" s="492"/>
      <c r="H13" s="492"/>
      <c r="I13" s="492"/>
      <c r="J13" s="492"/>
      <c r="K13" s="494"/>
    </row>
    <row r="14" spans="2:11" x14ac:dyDescent="0.3">
      <c r="B14" s="491" t="s">
        <v>199</v>
      </c>
      <c r="C14" s="492"/>
      <c r="D14" s="144" t="s">
        <v>196</v>
      </c>
      <c r="E14" s="145">
        <v>3</v>
      </c>
      <c r="F14" s="493" t="s">
        <v>200</v>
      </c>
      <c r="G14" s="492"/>
      <c r="H14" s="492"/>
      <c r="I14" s="492"/>
      <c r="J14" s="492"/>
      <c r="K14" s="494"/>
    </row>
    <row r="15" spans="2:11" x14ac:dyDescent="0.3">
      <c r="B15" s="491" t="s">
        <v>201</v>
      </c>
      <c r="C15" s="492"/>
      <c r="D15" s="144" t="s">
        <v>13</v>
      </c>
      <c r="E15" s="145">
        <v>0.12</v>
      </c>
      <c r="F15" s="493"/>
      <c r="G15" s="492"/>
      <c r="H15" s="492"/>
      <c r="I15" s="492"/>
      <c r="J15" s="492"/>
      <c r="K15" s="494"/>
    </row>
    <row r="16" spans="2:11" x14ac:dyDescent="0.3">
      <c r="B16" s="491" t="s">
        <v>202</v>
      </c>
      <c r="C16" s="492"/>
      <c r="D16" s="144" t="s">
        <v>128</v>
      </c>
      <c r="E16" s="150"/>
      <c r="F16" s="493" t="s">
        <v>203</v>
      </c>
      <c r="G16" s="492"/>
      <c r="H16" s="492"/>
      <c r="I16" s="492"/>
      <c r="J16" s="492"/>
      <c r="K16" s="494"/>
    </row>
    <row r="17" spans="2:11" x14ac:dyDescent="0.3">
      <c r="B17" s="491" t="s">
        <v>204</v>
      </c>
      <c r="C17" s="492"/>
      <c r="D17" s="144" t="s">
        <v>128</v>
      </c>
      <c r="E17" s="151">
        <v>67</v>
      </c>
      <c r="F17" s="493" t="s">
        <v>205</v>
      </c>
      <c r="G17" s="492"/>
      <c r="H17" s="492"/>
      <c r="I17" s="492"/>
      <c r="J17" s="492"/>
      <c r="K17" s="494"/>
    </row>
    <row r="18" spans="2:11" x14ac:dyDescent="0.3">
      <c r="B18" s="491" t="s">
        <v>206</v>
      </c>
      <c r="C18" s="492"/>
      <c r="D18" s="144" t="s">
        <v>128</v>
      </c>
      <c r="E18" s="152"/>
      <c r="F18" s="493" t="s">
        <v>207</v>
      </c>
      <c r="G18" s="492"/>
      <c r="H18" s="492"/>
      <c r="I18" s="492"/>
      <c r="J18" s="492"/>
      <c r="K18" s="494"/>
    </row>
    <row r="19" spans="2:11" ht="6" customHeight="1" x14ac:dyDescent="0.3">
      <c r="B19" s="495"/>
      <c r="C19" s="492"/>
      <c r="D19" s="492"/>
      <c r="E19" s="492"/>
      <c r="F19" s="492"/>
      <c r="G19" s="492"/>
      <c r="H19" s="492"/>
      <c r="I19" s="496"/>
      <c r="J19" s="492"/>
      <c r="K19" s="494"/>
    </row>
    <row r="20" spans="2:11" ht="27.6" x14ac:dyDescent="0.3">
      <c r="B20" s="154" t="s">
        <v>81</v>
      </c>
      <c r="C20" s="153" t="s">
        <v>58</v>
      </c>
      <c r="D20" s="153" t="s">
        <v>35</v>
      </c>
      <c r="E20" s="153" t="s">
        <v>59</v>
      </c>
      <c r="F20" s="153" t="s">
        <v>82</v>
      </c>
      <c r="G20" s="153" t="s">
        <v>83</v>
      </c>
      <c r="H20" s="153" t="s">
        <v>84</v>
      </c>
      <c r="I20" s="153" t="s">
        <v>85</v>
      </c>
      <c r="J20" s="153" t="s">
        <v>86</v>
      </c>
      <c r="K20" s="155" t="s">
        <v>87</v>
      </c>
    </row>
    <row r="21" spans="2:11" ht="15.75" customHeight="1" x14ac:dyDescent="0.3">
      <c r="B21" s="330">
        <v>1</v>
      </c>
      <c r="C21" s="331" t="s">
        <v>208</v>
      </c>
      <c r="D21" s="331"/>
      <c r="E21" s="332"/>
      <c r="F21" s="333"/>
      <c r="G21" s="334"/>
      <c r="H21" s="332"/>
      <c r="I21" s="335"/>
      <c r="J21" s="333"/>
      <c r="K21" s="336"/>
    </row>
    <row r="22" spans="2:11" ht="15.75" customHeight="1" x14ac:dyDescent="0.3">
      <c r="B22" s="337" t="s">
        <v>89</v>
      </c>
      <c r="C22" s="338" t="s">
        <v>88</v>
      </c>
      <c r="D22" s="338"/>
      <c r="E22" s="332"/>
      <c r="F22" s="333"/>
      <c r="G22" s="334"/>
      <c r="H22" s="332"/>
      <c r="I22" s="335"/>
      <c r="J22" s="333"/>
      <c r="K22" s="336"/>
    </row>
    <row r="23" spans="2:11" ht="29.25" customHeight="1" x14ac:dyDescent="0.3">
      <c r="B23" s="339" t="s">
        <v>209</v>
      </c>
      <c r="C23" s="340" t="s">
        <v>210</v>
      </c>
      <c r="D23" s="341" t="s">
        <v>22</v>
      </c>
      <c r="E23" s="341">
        <v>200</v>
      </c>
      <c r="F23" s="341">
        <v>1358</v>
      </c>
      <c r="G23" s="341">
        <f t="shared" ref="G23:G26" si="0">+F23*E23</f>
        <v>271600</v>
      </c>
      <c r="H23" s="341">
        <f t="shared" ref="H23:H26" si="1">E$16</f>
        <v>0</v>
      </c>
      <c r="I23" s="341">
        <f t="shared" ref="I23:I26" si="2">+H23*G23</f>
        <v>0</v>
      </c>
      <c r="J23" s="341">
        <f t="shared" ref="J23:J26" si="3">I23-K23</f>
        <v>0</v>
      </c>
      <c r="K23" s="342"/>
    </row>
    <row r="24" spans="2:11" ht="15.75" customHeight="1" x14ac:dyDescent="0.3">
      <c r="B24" s="339" t="s">
        <v>211</v>
      </c>
      <c r="C24" s="144" t="s">
        <v>25</v>
      </c>
      <c r="D24" s="341" t="s">
        <v>22</v>
      </c>
      <c r="E24" s="341">
        <v>200</v>
      </c>
      <c r="F24" s="333">
        <v>489</v>
      </c>
      <c r="G24" s="341">
        <f t="shared" si="0"/>
        <v>97800</v>
      </c>
      <c r="H24" s="341">
        <f t="shared" si="1"/>
        <v>0</v>
      </c>
      <c r="I24" s="341">
        <f t="shared" si="2"/>
        <v>0</v>
      </c>
      <c r="J24" s="333">
        <f t="shared" si="3"/>
        <v>0</v>
      </c>
      <c r="K24" s="342"/>
    </row>
    <row r="25" spans="2:11" ht="15.75" customHeight="1" x14ac:dyDescent="0.3">
      <c r="B25" s="339" t="s">
        <v>212</v>
      </c>
      <c r="C25" s="144" t="s">
        <v>30</v>
      </c>
      <c r="D25" s="341" t="s">
        <v>22</v>
      </c>
      <c r="E25" s="341">
        <v>200</v>
      </c>
      <c r="F25" s="333">
        <v>306</v>
      </c>
      <c r="G25" s="341">
        <f t="shared" ref="G25" si="4">E25*F25</f>
        <v>61200</v>
      </c>
      <c r="H25" s="341">
        <f t="shared" ref="H25" si="5">E$16</f>
        <v>0</v>
      </c>
      <c r="I25" s="341">
        <f t="shared" ref="I25" si="6">+H25*G25</f>
        <v>0</v>
      </c>
      <c r="J25" s="333">
        <f t="shared" ref="J25" si="7">I25-K25</f>
        <v>0</v>
      </c>
      <c r="K25" s="342"/>
    </row>
    <row r="26" spans="2:11" ht="15.75" customHeight="1" x14ac:dyDescent="0.3">
      <c r="B26" s="339" t="s">
        <v>254</v>
      </c>
      <c r="C26" s="144" t="s">
        <v>213</v>
      </c>
      <c r="D26" s="341" t="s">
        <v>13</v>
      </c>
      <c r="E26" s="333">
        <v>17</v>
      </c>
      <c r="F26" s="333">
        <v>509</v>
      </c>
      <c r="G26" s="341">
        <f t="shared" si="0"/>
        <v>8653</v>
      </c>
      <c r="H26" s="341">
        <f t="shared" si="1"/>
        <v>0</v>
      </c>
      <c r="I26" s="332">
        <f t="shared" si="2"/>
        <v>0</v>
      </c>
      <c r="J26" s="333">
        <f t="shared" si="3"/>
        <v>0</v>
      </c>
      <c r="K26" s="342">
        <f>I26</f>
        <v>0</v>
      </c>
    </row>
    <row r="27" spans="2:11" ht="15.75" customHeight="1" x14ac:dyDescent="0.3">
      <c r="B27" s="495" t="s">
        <v>214</v>
      </c>
      <c r="C27" s="492"/>
      <c r="D27" s="492"/>
      <c r="E27" s="492"/>
      <c r="F27" s="333"/>
      <c r="G27" s="334">
        <f>SUM(G23:G26)</f>
        <v>439253</v>
      </c>
      <c r="H27" s="334"/>
      <c r="I27" s="334">
        <f t="shared" ref="I27:K27" si="8">SUM(I23:I26)</f>
        <v>0</v>
      </c>
      <c r="J27" s="334">
        <f t="shared" si="8"/>
        <v>0</v>
      </c>
      <c r="K27" s="343">
        <f t="shared" si="8"/>
        <v>0</v>
      </c>
    </row>
    <row r="28" spans="2:11" ht="15.75" customHeight="1" x14ac:dyDescent="0.3">
      <c r="B28" s="337" t="s">
        <v>90</v>
      </c>
      <c r="C28" s="338" t="s">
        <v>99</v>
      </c>
      <c r="D28" s="338"/>
      <c r="E28" s="335"/>
      <c r="F28" s="334"/>
      <c r="G28" s="334"/>
      <c r="H28" s="335"/>
      <c r="I28" s="335"/>
      <c r="J28" s="334"/>
      <c r="K28" s="343"/>
    </row>
    <row r="29" spans="2:11" ht="15.75" customHeight="1" x14ac:dyDescent="0.3">
      <c r="B29" s="344" t="s">
        <v>215</v>
      </c>
      <c r="C29" s="144" t="s">
        <v>43</v>
      </c>
      <c r="D29" s="332" t="s">
        <v>216</v>
      </c>
      <c r="E29" s="333">
        <v>16</v>
      </c>
      <c r="F29" s="333">
        <v>7950</v>
      </c>
      <c r="G29" s="341">
        <f t="shared" ref="G29:G30" si="9">+F29*E29</f>
        <v>127200</v>
      </c>
      <c r="H29" s="341">
        <f t="shared" ref="H29:H30" si="10">E$16</f>
        <v>0</v>
      </c>
      <c r="I29" s="332">
        <f t="shared" ref="I29:I30" si="11">+H29*G29</f>
        <v>0</v>
      </c>
      <c r="J29" s="333">
        <f t="shared" ref="J29:J30" si="12">I29-K29</f>
        <v>0</v>
      </c>
      <c r="K29" s="342"/>
    </row>
    <row r="30" spans="2:11" ht="15.75" customHeight="1" x14ac:dyDescent="0.3">
      <c r="B30" s="344" t="s">
        <v>217</v>
      </c>
      <c r="C30" s="144" t="s">
        <v>50</v>
      </c>
      <c r="D30" s="332" t="s">
        <v>13</v>
      </c>
      <c r="E30" s="333">
        <v>1</v>
      </c>
      <c r="F30" s="333">
        <v>38000</v>
      </c>
      <c r="G30" s="341">
        <f t="shared" si="9"/>
        <v>38000</v>
      </c>
      <c r="H30" s="341">
        <f t="shared" si="10"/>
        <v>0</v>
      </c>
      <c r="I30" s="332">
        <f t="shared" si="11"/>
        <v>0</v>
      </c>
      <c r="J30" s="333">
        <f t="shared" si="12"/>
        <v>0</v>
      </c>
      <c r="K30" s="342"/>
    </row>
    <row r="31" spans="2:11" ht="15.75" customHeight="1" x14ac:dyDescent="0.3">
      <c r="B31" s="495" t="s">
        <v>218</v>
      </c>
      <c r="C31" s="492"/>
      <c r="D31" s="492"/>
      <c r="E31" s="492"/>
      <c r="F31" s="333"/>
      <c r="G31" s="334">
        <f>SUM(G29:G30)</f>
        <v>165200</v>
      </c>
      <c r="H31" s="332"/>
      <c r="I31" s="334">
        <f t="shared" ref="I31:K31" si="13">SUM(I29:I30)</f>
        <v>0</v>
      </c>
      <c r="J31" s="334">
        <f t="shared" si="13"/>
        <v>0</v>
      </c>
      <c r="K31" s="343">
        <f t="shared" si="13"/>
        <v>0</v>
      </c>
    </row>
    <row r="32" spans="2:11" ht="15.75" customHeight="1" x14ac:dyDescent="0.3">
      <c r="B32" s="337" t="s">
        <v>91</v>
      </c>
      <c r="C32" s="338" t="s">
        <v>108</v>
      </c>
      <c r="D32" s="338"/>
      <c r="E32" s="332"/>
      <c r="F32" s="333"/>
      <c r="G32" s="334"/>
      <c r="H32" s="332"/>
      <c r="I32" s="335"/>
      <c r="J32" s="333"/>
      <c r="K32" s="336"/>
    </row>
    <row r="33" spans="2:11" ht="15.75" customHeight="1" x14ac:dyDescent="0.3">
      <c r="B33" s="344" t="s">
        <v>219</v>
      </c>
      <c r="C33" s="144" t="s">
        <v>0</v>
      </c>
      <c r="D33" s="148">
        <v>0.05</v>
      </c>
      <c r="E33" s="333">
        <v>1</v>
      </c>
      <c r="F33" s="333">
        <v>21963</v>
      </c>
      <c r="G33" s="341">
        <f t="shared" ref="G33:G34" si="14">+F33*E33</f>
        <v>21963</v>
      </c>
      <c r="H33" s="341">
        <f t="shared" ref="H33:H34" si="15">E$16</f>
        <v>0</v>
      </c>
      <c r="I33" s="332">
        <f t="shared" ref="I33:I34" si="16">+H33*G33</f>
        <v>0</v>
      </c>
      <c r="J33" s="333">
        <f t="shared" ref="J33:J34" si="17">I33-K33</f>
        <v>0</v>
      </c>
      <c r="K33" s="342"/>
    </row>
    <row r="34" spans="2:11" ht="15.75" customHeight="1" x14ac:dyDescent="0.3">
      <c r="B34" s="344" t="s">
        <v>220</v>
      </c>
      <c r="C34" s="144" t="s">
        <v>221</v>
      </c>
      <c r="D34" s="148">
        <v>0.2</v>
      </c>
      <c r="E34" s="333">
        <v>1</v>
      </c>
      <c r="F34" s="333">
        <v>33040</v>
      </c>
      <c r="G34" s="341">
        <f t="shared" si="14"/>
        <v>33040</v>
      </c>
      <c r="H34" s="341">
        <f t="shared" si="15"/>
        <v>0</v>
      </c>
      <c r="I34" s="332">
        <f t="shared" si="16"/>
        <v>0</v>
      </c>
      <c r="J34" s="333">
        <f t="shared" si="17"/>
        <v>0</v>
      </c>
      <c r="K34" s="342">
        <f>I34</f>
        <v>0</v>
      </c>
    </row>
    <row r="35" spans="2:11" ht="15.75" customHeight="1" x14ac:dyDescent="0.3">
      <c r="B35" s="495" t="s">
        <v>222</v>
      </c>
      <c r="C35" s="492"/>
      <c r="D35" s="492"/>
      <c r="E35" s="492"/>
      <c r="F35" s="333"/>
      <c r="G35" s="334">
        <f>SUM(G33:G34)</f>
        <v>55003</v>
      </c>
      <c r="H35" s="335"/>
      <c r="I35" s="334">
        <f t="shared" ref="I35:K35" si="18">SUM(I33:I34)</f>
        <v>0</v>
      </c>
      <c r="J35" s="334">
        <f t="shared" si="18"/>
        <v>0</v>
      </c>
      <c r="K35" s="343">
        <f t="shared" si="18"/>
        <v>0</v>
      </c>
    </row>
    <row r="36" spans="2:11" ht="15.75" customHeight="1" x14ac:dyDescent="0.3">
      <c r="B36" s="495" t="s">
        <v>223</v>
      </c>
      <c r="C36" s="492"/>
      <c r="D36" s="492"/>
      <c r="E36" s="492"/>
      <c r="F36" s="345"/>
      <c r="G36" s="346">
        <f>G35+G31+G27</f>
        <v>659456</v>
      </c>
      <c r="H36" s="329"/>
      <c r="I36" s="334">
        <f t="shared" ref="I36:K36" si="19">I35+I31+I27</f>
        <v>0</v>
      </c>
      <c r="J36" s="334">
        <f t="shared" si="19"/>
        <v>0</v>
      </c>
      <c r="K36" s="343">
        <f t="shared" si="19"/>
        <v>0</v>
      </c>
    </row>
    <row r="37" spans="2:11" ht="15.75" customHeight="1" x14ac:dyDescent="0.3">
      <c r="B37" s="330">
        <v>2</v>
      </c>
      <c r="C37" s="338" t="s">
        <v>224</v>
      </c>
      <c r="D37" s="338"/>
      <c r="E37" s="329"/>
      <c r="F37" s="338"/>
      <c r="G37" s="346"/>
      <c r="H37" s="185"/>
      <c r="I37" s="346"/>
      <c r="J37" s="347"/>
      <c r="K37" s="348"/>
    </row>
    <row r="38" spans="2:11" ht="15.75" customHeight="1" x14ac:dyDescent="0.3">
      <c r="B38" s="344" t="s">
        <v>100</v>
      </c>
      <c r="C38" s="338" t="s">
        <v>88</v>
      </c>
      <c r="D38" s="338"/>
      <c r="E38" s="145"/>
      <c r="F38" s="333"/>
      <c r="G38" s="334"/>
      <c r="H38" s="341"/>
      <c r="I38" s="333"/>
      <c r="J38" s="333"/>
      <c r="K38" s="336"/>
    </row>
    <row r="39" spans="2:11" ht="15.75" customHeight="1" x14ac:dyDescent="0.3">
      <c r="B39" s="344" t="s">
        <v>225</v>
      </c>
      <c r="C39" s="144" t="s">
        <v>28</v>
      </c>
      <c r="D39" s="145" t="s">
        <v>7</v>
      </c>
      <c r="E39" s="333">
        <v>40</v>
      </c>
      <c r="F39" s="333">
        <v>1358</v>
      </c>
      <c r="G39" s="333">
        <f t="shared" ref="G39:G44" si="20">E39*F39</f>
        <v>54320</v>
      </c>
      <c r="H39" s="341">
        <f t="shared" ref="H39:H44" si="21">E$17</f>
        <v>67</v>
      </c>
      <c r="I39" s="333">
        <f t="shared" ref="I39:I44" si="22">+H39*G39</f>
        <v>3639440</v>
      </c>
      <c r="J39" s="333">
        <f t="shared" ref="J39:J44" si="23">I39-K39</f>
        <v>3639440</v>
      </c>
      <c r="K39" s="336"/>
    </row>
    <row r="40" spans="2:11" ht="15.75" customHeight="1" x14ac:dyDescent="0.3">
      <c r="B40" s="344" t="s">
        <v>226</v>
      </c>
      <c r="C40" s="144" t="s">
        <v>24</v>
      </c>
      <c r="D40" s="145" t="s">
        <v>22</v>
      </c>
      <c r="E40" s="333">
        <v>40</v>
      </c>
      <c r="F40" s="333">
        <v>1019</v>
      </c>
      <c r="G40" s="333">
        <f t="shared" si="20"/>
        <v>40760</v>
      </c>
      <c r="H40" s="341">
        <f t="shared" si="21"/>
        <v>67</v>
      </c>
      <c r="I40" s="333">
        <f t="shared" si="22"/>
        <v>2730920</v>
      </c>
      <c r="J40" s="333">
        <f t="shared" si="23"/>
        <v>2730920</v>
      </c>
      <c r="K40" s="336"/>
    </row>
    <row r="41" spans="2:11" ht="15.75" customHeight="1" x14ac:dyDescent="0.3">
      <c r="B41" s="344" t="s">
        <v>227</v>
      </c>
      <c r="C41" s="144" t="s">
        <v>29</v>
      </c>
      <c r="D41" s="145" t="s">
        <v>22</v>
      </c>
      <c r="E41" s="333">
        <v>200</v>
      </c>
      <c r="F41" s="333">
        <v>1358</v>
      </c>
      <c r="G41" s="333">
        <f t="shared" si="20"/>
        <v>271600</v>
      </c>
      <c r="H41" s="341">
        <f t="shared" si="21"/>
        <v>67</v>
      </c>
      <c r="I41" s="333">
        <f t="shared" si="22"/>
        <v>18197200</v>
      </c>
      <c r="J41" s="333">
        <f t="shared" si="23"/>
        <v>18197200</v>
      </c>
      <c r="K41" s="336"/>
    </row>
    <row r="42" spans="2:11" ht="15.75" customHeight="1" x14ac:dyDescent="0.3">
      <c r="B42" s="344" t="s">
        <v>228</v>
      </c>
      <c r="C42" s="144" t="s">
        <v>25</v>
      </c>
      <c r="D42" s="145" t="s">
        <v>22</v>
      </c>
      <c r="E42" s="333">
        <v>200</v>
      </c>
      <c r="F42" s="333">
        <v>489</v>
      </c>
      <c r="G42" s="333">
        <f t="shared" si="20"/>
        <v>97800</v>
      </c>
      <c r="H42" s="341">
        <f t="shared" si="21"/>
        <v>67</v>
      </c>
      <c r="I42" s="333">
        <f t="shared" si="22"/>
        <v>6552600</v>
      </c>
      <c r="J42" s="333">
        <f t="shared" si="23"/>
        <v>6552600</v>
      </c>
      <c r="K42" s="336"/>
    </row>
    <row r="43" spans="2:11" ht="15.75" customHeight="1" x14ac:dyDescent="0.3">
      <c r="B43" s="344" t="s">
        <v>229</v>
      </c>
      <c r="C43" s="144" t="s">
        <v>30</v>
      </c>
      <c r="D43" s="145" t="s">
        <v>22</v>
      </c>
      <c r="E43" s="333">
        <v>200</v>
      </c>
      <c r="F43" s="333">
        <v>306</v>
      </c>
      <c r="G43" s="333">
        <f t="shared" si="20"/>
        <v>61200</v>
      </c>
      <c r="H43" s="341">
        <f t="shared" si="21"/>
        <v>67</v>
      </c>
      <c r="I43" s="333">
        <f t="shared" si="22"/>
        <v>4100400</v>
      </c>
      <c r="J43" s="333">
        <f t="shared" si="23"/>
        <v>4100400</v>
      </c>
      <c r="K43" s="336"/>
    </row>
    <row r="44" spans="2:11" ht="15.75" customHeight="1" x14ac:dyDescent="0.3">
      <c r="B44" s="344" t="s">
        <v>230</v>
      </c>
      <c r="C44" s="144" t="s">
        <v>31</v>
      </c>
      <c r="D44" s="145" t="s">
        <v>13</v>
      </c>
      <c r="E44" s="333">
        <v>97</v>
      </c>
      <c r="F44" s="333">
        <v>509</v>
      </c>
      <c r="G44" s="333">
        <f t="shared" si="20"/>
        <v>49373</v>
      </c>
      <c r="H44" s="341">
        <f t="shared" si="21"/>
        <v>67</v>
      </c>
      <c r="I44" s="333">
        <f t="shared" si="22"/>
        <v>3307991</v>
      </c>
      <c r="J44" s="333">
        <f t="shared" si="23"/>
        <v>0</v>
      </c>
      <c r="K44" s="336">
        <f>I44</f>
        <v>3307991</v>
      </c>
    </row>
    <row r="45" spans="2:11" ht="15.75" customHeight="1" x14ac:dyDescent="0.3">
      <c r="B45" s="495" t="s">
        <v>231</v>
      </c>
      <c r="C45" s="492"/>
      <c r="D45" s="492"/>
      <c r="E45" s="492"/>
      <c r="F45" s="333"/>
      <c r="G45" s="334">
        <f>SUM(G39:G44)</f>
        <v>575053</v>
      </c>
      <c r="H45" s="334"/>
      <c r="I45" s="334">
        <f t="shared" ref="I45:K45" si="24">SUM(I39:I44)</f>
        <v>38528551</v>
      </c>
      <c r="J45" s="334">
        <f t="shared" si="24"/>
        <v>35220560</v>
      </c>
      <c r="K45" s="343">
        <f t="shared" si="24"/>
        <v>3307991</v>
      </c>
    </row>
    <row r="46" spans="2:11" ht="15.75" customHeight="1" x14ac:dyDescent="0.3">
      <c r="B46" s="337" t="s">
        <v>101</v>
      </c>
      <c r="C46" s="338" t="s">
        <v>99</v>
      </c>
      <c r="D46" s="338"/>
      <c r="E46" s="145"/>
      <c r="F46" s="333"/>
      <c r="G46" s="334"/>
      <c r="H46" s="341"/>
      <c r="I46" s="333"/>
      <c r="J46" s="333"/>
      <c r="K46" s="336"/>
    </row>
    <row r="47" spans="2:11" ht="15.75" customHeight="1" x14ac:dyDescent="0.3">
      <c r="B47" s="344" t="s">
        <v>232</v>
      </c>
      <c r="C47" s="144" t="s">
        <v>51</v>
      </c>
      <c r="D47" s="145" t="s">
        <v>35</v>
      </c>
      <c r="E47" s="333">
        <v>40</v>
      </c>
      <c r="F47" s="333">
        <v>0</v>
      </c>
      <c r="G47" s="333">
        <f t="shared" ref="G47:G50" si="25">E47*F47</f>
        <v>0</v>
      </c>
      <c r="H47" s="341">
        <f>+I$19</f>
        <v>0</v>
      </c>
      <c r="I47" s="333">
        <f t="shared" ref="I47:I50" si="26">+H47*G47</f>
        <v>0</v>
      </c>
      <c r="J47" s="333">
        <f t="shared" ref="J47:J50" si="27">I47-K47</f>
        <v>0</v>
      </c>
      <c r="K47" s="336"/>
    </row>
    <row r="48" spans="2:11" ht="15.75" customHeight="1" x14ac:dyDescent="0.3">
      <c r="B48" s="344" t="s">
        <v>233</v>
      </c>
      <c r="C48" s="144" t="s">
        <v>45</v>
      </c>
      <c r="D48" s="145" t="s">
        <v>13</v>
      </c>
      <c r="E48" s="349">
        <v>0.12</v>
      </c>
      <c r="F48" s="333">
        <v>68000</v>
      </c>
      <c r="G48" s="333">
        <f t="shared" si="25"/>
        <v>8160</v>
      </c>
      <c r="H48" s="341">
        <f t="shared" ref="H48:H50" si="28">E$17</f>
        <v>67</v>
      </c>
      <c r="I48" s="333">
        <f t="shared" si="26"/>
        <v>546720</v>
      </c>
      <c r="J48" s="333">
        <f t="shared" si="27"/>
        <v>546720</v>
      </c>
      <c r="K48" s="336"/>
    </row>
    <row r="49" spans="2:11" ht="15.75" customHeight="1" x14ac:dyDescent="0.3">
      <c r="B49" s="344" t="s">
        <v>234</v>
      </c>
      <c r="C49" s="144" t="s">
        <v>43</v>
      </c>
      <c r="D49" s="145" t="s">
        <v>13</v>
      </c>
      <c r="E49" s="333">
        <v>16</v>
      </c>
      <c r="F49" s="333">
        <v>7950</v>
      </c>
      <c r="G49" s="333">
        <f t="shared" si="25"/>
        <v>127200</v>
      </c>
      <c r="H49" s="341">
        <f t="shared" si="28"/>
        <v>67</v>
      </c>
      <c r="I49" s="333">
        <f t="shared" si="26"/>
        <v>8522400</v>
      </c>
      <c r="J49" s="333">
        <f t="shared" si="27"/>
        <v>8522400</v>
      </c>
      <c r="K49" s="336"/>
    </row>
    <row r="50" spans="2:11" ht="15.75" customHeight="1" x14ac:dyDescent="0.3">
      <c r="B50" s="344" t="s">
        <v>235</v>
      </c>
      <c r="C50" s="144" t="s">
        <v>50</v>
      </c>
      <c r="D50" s="145" t="s">
        <v>13</v>
      </c>
      <c r="E50" s="333">
        <v>1</v>
      </c>
      <c r="F50" s="333">
        <v>38000</v>
      </c>
      <c r="G50" s="333">
        <f t="shared" si="25"/>
        <v>38000</v>
      </c>
      <c r="H50" s="341">
        <f t="shared" si="28"/>
        <v>67</v>
      </c>
      <c r="I50" s="333">
        <f t="shared" si="26"/>
        <v>2546000</v>
      </c>
      <c r="J50" s="333">
        <f t="shared" si="27"/>
        <v>2546000</v>
      </c>
      <c r="K50" s="336"/>
    </row>
    <row r="51" spans="2:11" ht="15.75" customHeight="1" x14ac:dyDescent="0.3">
      <c r="B51" s="495" t="s">
        <v>236</v>
      </c>
      <c r="C51" s="492"/>
      <c r="D51" s="492"/>
      <c r="E51" s="492"/>
      <c r="F51" s="333"/>
      <c r="G51" s="334">
        <f>SUM(G47:G50)</f>
        <v>173360</v>
      </c>
      <c r="H51" s="334"/>
      <c r="I51" s="334">
        <f t="shared" ref="I51:K51" si="29">SUM(I47:I50)</f>
        <v>11615120</v>
      </c>
      <c r="J51" s="334">
        <f t="shared" si="29"/>
        <v>11615120</v>
      </c>
      <c r="K51" s="343">
        <f t="shared" si="29"/>
        <v>0</v>
      </c>
    </row>
    <row r="52" spans="2:11" ht="15.75" customHeight="1" x14ac:dyDescent="0.3">
      <c r="B52" s="337" t="s">
        <v>102</v>
      </c>
      <c r="C52" s="338" t="s">
        <v>108</v>
      </c>
      <c r="D52" s="338"/>
      <c r="E52" s="145"/>
      <c r="F52" s="333"/>
      <c r="G52" s="333"/>
      <c r="H52" s="341"/>
      <c r="I52" s="333"/>
      <c r="J52" s="333"/>
      <c r="K52" s="336"/>
    </row>
    <row r="53" spans="2:11" ht="15.75" customHeight="1" x14ac:dyDescent="0.3">
      <c r="B53" s="344" t="s">
        <v>237</v>
      </c>
      <c r="C53" s="144" t="s">
        <v>0</v>
      </c>
      <c r="D53" s="148">
        <v>0.05</v>
      </c>
      <c r="E53" s="333">
        <v>1</v>
      </c>
      <c r="F53" s="333">
        <v>28753</v>
      </c>
      <c r="G53" s="333">
        <f t="shared" ref="G53:G54" si="30">E53*F53</f>
        <v>28753</v>
      </c>
      <c r="H53" s="341">
        <f t="shared" ref="H53:H54" si="31">E$17</f>
        <v>67</v>
      </c>
      <c r="I53" s="333">
        <f t="shared" ref="I53:I54" si="32">+H53*G53</f>
        <v>1926451</v>
      </c>
      <c r="J53" s="333">
        <f t="shared" ref="J53:J54" si="33">I53-K53</f>
        <v>0</v>
      </c>
      <c r="K53" s="336">
        <f>I53</f>
        <v>1926451</v>
      </c>
    </row>
    <row r="54" spans="2:11" ht="15.75" customHeight="1" x14ac:dyDescent="0.3">
      <c r="B54" s="344" t="s">
        <v>238</v>
      </c>
      <c r="C54" s="144" t="s">
        <v>1</v>
      </c>
      <c r="D54" s="148">
        <v>0.2</v>
      </c>
      <c r="E54" s="333">
        <v>1</v>
      </c>
      <c r="F54" s="333">
        <v>34672</v>
      </c>
      <c r="G54" s="333">
        <f t="shared" si="30"/>
        <v>34672</v>
      </c>
      <c r="H54" s="341">
        <f t="shared" si="31"/>
        <v>67</v>
      </c>
      <c r="I54" s="333">
        <f t="shared" si="32"/>
        <v>2323024</v>
      </c>
      <c r="J54" s="333">
        <f t="shared" si="33"/>
        <v>0</v>
      </c>
      <c r="K54" s="336">
        <f>I54</f>
        <v>2323024</v>
      </c>
    </row>
    <row r="55" spans="2:11" ht="15.75" customHeight="1" x14ac:dyDescent="0.3">
      <c r="B55" s="495" t="s">
        <v>239</v>
      </c>
      <c r="C55" s="492"/>
      <c r="D55" s="492"/>
      <c r="E55" s="492"/>
      <c r="F55" s="333"/>
      <c r="G55" s="334">
        <f>SUM(G53:G54)</f>
        <v>63425</v>
      </c>
      <c r="H55" s="334"/>
      <c r="I55" s="334">
        <f t="shared" ref="I55:K55" si="34">SUM(I52:I54)</f>
        <v>4249475</v>
      </c>
      <c r="J55" s="334">
        <f t="shared" si="34"/>
        <v>0</v>
      </c>
      <c r="K55" s="343">
        <f t="shared" si="34"/>
        <v>4249475</v>
      </c>
    </row>
    <row r="56" spans="2:11" ht="15.75" customHeight="1" x14ac:dyDescent="0.3">
      <c r="B56" s="495" t="s">
        <v>240</v>
      </c>
      <c r="C56" s="492"/>
      <c r="D56" s="492"/>
      <c r="E56" s="492"/>
      <c r="F56" s="333"/>
      <c r="G56" s="334">
        <f>G55+G51+G45</f>
        <v>811838</v>
      </c>
      <c r="H56" s="334"/>
      <c r="I56" s="334">
        <f t="shared" ref="I56:K56" si="35">I55+I51+I45</f>
        <v>54393146</v>
      </c>
      <c r="J56" s="334">
        <f t="shared" si="35"/>
        <v>46835680</v>
      </c>
      <c r="K56" s="343">
        <f t="shared" si="35"/>
        <v>7557466</v>
      </c>
    </row>
    <row r="57" spans="2:11" ht="15.75" customHeight="1" x14ac:dyDescent="0.3">
      <c r="B57" s="330">
        <v>3</v>
      </c>
      <c r="C57" s="508" t="s">
        <v>241</v>
      </c>
      <c r="D57" s="492"/>
      <c r="E57" s="145"/>
      <c r="F57" s="333"/>
      <c r="G57" s="334"/>
      <c r="H57" s="341"/>
      <c r="I57" s="334"/>
      <c r="J57" s="341"/>
      <c r="K57" s="342"/>
    </row>
    <row r="58" spans="2:11" ht="15.75" customHeight="1" x14ac:dyDescent="0.3">
      <c r="B58" s="337" t="s">
        <v>126</v>
      </c>
      <c r="C58" s="338" t="s">
        <v>88</v>
      </c>
      <c r="D58" s="338"/>
      <c r="E58" s="332"/>
      <c r="F58" s="333"/>
      <c r="G58" s="334"/>
      <c r="H58" s="332"/>
      <c r="I58" s="335"/>
      <c r="J58" s="333"/>
      <c r="K58" s="336"/>
    </row>
    <row r="59" spans="2:11" ht="30" customHeight="1" x14ac:dyDescent="0.3">
      <c r="B59" s="344" t="s">
        <v>242</v>
      </c>
      <c r="C59" s="340" t="s">
        <v>210</v>
      </c>
      <c r="D59" s="341" t="s">
        <v>22</v>
      </c>
      <c r="E59" s="341">
        <v>200</v>
      </c>
      <c r="F59" s="341">
        <v>1358</v>
      </c>
      <c r="G59" s="341">
        <f t="shared" ref="G59:G62" si="36">E59*F59</f>
        <v>271600</v>
      </c>
      <c r="H59" s="341">
        <f t="shared" ref="H59:H63" si="37">E$18</f>
        <v>0</v>
      </c>
      <c r="I59" s="341">
        <f t="shared" ref="I59:I62" si="38">+H59*G59</f>
        <v>0</v>
      </c>
      <c r="J59" s="341">
        <f t="shared" ref="J59:J62" si="39">I59-K59</f>
        <v>0</v>
      </c>
      <c r="K59" s="336"/>
    </row>
    <row r="60" spans="2:11" ht="15.75" customHeight="1" x14ac:dyDescent="0.3">
      <c r="B60" s="344" t="s">
        <v>243</v>
      </c>
      <c r="C60" s="144" t="s">
        <v>25</v>
      </c>
      <c r="D60" s="341" t="s">
        <v>22</v>
      </c>
      <c r="E60" s="341">
        <v>200</v>
      </c>
      <c r="F60" s="333">
        <v>489</v>
      </c>
      <c r="G60" s="341">
        <f t="shared" si="36"/>
        <v>97800</v>
      </c>
      <c r="H60" s="341">
        <f t="shared" si="37"/>
        <v>0</v>
      </c>
      <c r="I60" s="341">
        <f>+H60*G60</f>
        <v>0</v>
      </c>
      <c r="J60" s="333">
        <f t="shared" si="39"/>
        <v>0</v>
      </c>
      <c r="K60" s="336"/>
    </row>
    <row r="61" spans="2:11" ht="15.75" customHeight="1" x14ac:dyDescent="0.3">
      <c r="B61" s="344" t="s">
        <v>244</v>
      </c>
      <c r="C61" s="144" t="s">
        <v>30</v>
      </c>
      <c r="D61" s="341" t="s">
        <v>22</v>
      </c>
      <c r="E61" s="341">
        <v>200</v>
      </c>
      <c r="F61" s="333">
        <v>306</v>
      </c>
      <c r="G61" s="341">
        <f t="shared" si="36"/>
        <v>61200</v>
      </c>
      <c r="H61" s="341">
        <f>E18</f>
        <v>0</v>
      </c>
      <c r="I61" s="341">
        <f>+H61*G61</f>
        <v>0</v>
      </c>
      <c r="J61" s="333">
        <f t="shared" si="39"/>
        <v>0</v>
      </c>
      <c r="K61" s="336"/>
    </row>
    <row r="62" spans="2:11" ht="15.75" customHeight="1" x14ac:dyDescent="0.3">
      <c r="B62" s="344" t="s">
        <v>255</v>
      </c>
      <c r="C62" s="144" t="s">
        <v>31</v>
      </c>
      <c r="D62" s="341" t="s">
        <v>13</v>
      </c>
      <c r="E62" s="333">
        <v>17</v>
      </c>
      <c r="F62" s="333">
        <v>509</v>
      </c>
      <c r="G62" s="341">
        <f t="shared" si="36"/>
        <v>8653</v>
      </c>
      <c r="H62" s="341">
        <f t="shared" si="37"/>
        <v>0</v>
      </c>
      <c r="I62" s="341">
        <f t="shared" si="38"/>
        <v>0</v>
      </c>
      <c r="J62" s="333">
        <f t="shared" si="39"/>
        <v>0</v>
      </c>
      <c r="K62" s="336">
        <f>I62</f>
        <v>0</v>
      </c>
    </row>
    <row r="63" spans="2:11" ht="15.75" customHeight="1" x14ac:dyDescent="0.3">
      <c r="B63" s="495" t="s">
        <v>245</v>
      </c>
      <c r="C63" s="492"/>
      <c r="D63" s="492"/>
      <c r="E63" s="492"/>
      <c r="F63" s="333"/>
      <c r="G63" s="334">
        <f>SUM(G59:G62)</f>
        <v>439253</v>
      </c>
      <c r="H63" s="341">
        <f t="shared" si="37"/>
        <v>0</v>
      </c>
      <c r="I63" s="334">
        <f t="shared" ref="I63:K63" si="40">SUM(I59:I62)</f>
        <v>0</v>
      </c>
      <c r="J63" s="334">
        <f t="shared" si="40"/>
        <v>0</v>
      </c>
      <c r="K63" s="343">
        <f t="shared" si="40"/>
        <v>0</v>
      </c>
    </row>
    <row r="64" spans="2:11" ht="15.75" customHeight="1" x14ac:dyDescent="0.3">
      <c r="B64" s="337" t="s">
        <v>109</v>
      </c>
      <c r="C64" s="338" t="s">
        <v>99</v>
      </c>
      <c r="D64" s="338"/>
      <c r="E64" s="335"/>
      <c r="F64" s="334"/>
      <c r="G64" s="334"/>
      <c r="H64" s="335"/>
      <c r="I64" s="335"/>
      <c r="J64" s="334"/>
      <c r="K64" s="343"/>
    </row>
    <row r="65" spans="2:11" ht="15.75" customHeight="1" x14ac:dyDescent="0.3">
      <c r="B65" s="344" t="s">
        <v>246</v>
      </c>
      <c r="C65" s="144" t="s">
        <v>43</v>
      </c>
      <c r="D65" s="332" t="s">
        <v>216</v>
      </c>
      <c r="E65" s="333">
        <v>16</v>
      </c>
      <c r="F65" s="333">
        <v>7950</v>
      </c>
      <c r="G65" s="341">
        <f t="shared" ref="G65:G66" si="41">E65*F65</f>
        <v>127200</v>
      </c>
      <c r="H65" s="341">
        <f t="shared" ref="H65:H66" si="42">E$18</f>
        <v>0</v>
      </c>
      <c r="I65" s="332">
        <f t="shared" ref="I65:I66" si="43">+H65*G65</f>
        <v>0</v>
      </c>
      <c r="J65" s="341">
        <f t="shared" ref="J65:J66" si="44">I65-K65</f>
        <v>0</v>
      </c>
      <c r="K65" s="336"/>
    </row>
    <row r="66" spans="2:11" ht="15.75" customHeight="1" x14ac:dyDescent="0.3">
      <c r="B66" s="344" t="s">
        <v>247</v>
      </c>
      <c r="C66" s="144" t="s">
        <v>50</v>
      </c>
      <c r="D66" s="332" t="s">
        <v>13</v>
      </c>
      <c r="E66" s="333">
        <v>1</v>
      </c>
      <c r="F66" s="333">
        <v>38000</v>
      </c>
      <c r="G66" s="341">
        <f t="shared" si="41"/>
        <v>38000</v>
      </c>
      <c r="H66" s="341">
        <f t="shared" si="42"/>
        <v>0</v>
      </c>
      <c r="I66" s="332">
        <f t="shared" si="43"/>
        <v>0</v>
      </c>
      <c r="J66" s="341">
        <f t="shared" si="44"/>
        <v>0</v>
      </c>
      <c r="K66" s="336"/>
    </row>
    <row r="67" spans="2:11" ht="15.75" customHeight="1" x14ac:dyDescent="0.3">
      <c r="B67" s="495" t="s">
        <v>248</v>
      </c>
      <c r="C67" s="492"/>
      <c r="D67" s="492"/>
      <c r="E67" s="492"/>
      <c r="F67" s="333"/>
      <c r="G67" s="334">
        <f>SUM(G65:G66)</f>
        <v>165200</v>
      </c>
      <c r="H67" s="334"/>
      <c r="I67" s="334">
        <f t="shared" ref="I67:K67" si="45">SUM(I65:I66)</f>
        <v>0</v>
      </c>
      <c r="J67" s="334">
        <f t="shared" si="45"/>
        <v>0</v>
      </c>
      <c r="K67" s="343">
        <f t="shared" si="45"/>
        <v>0</v>
      </c>
    </row>
    <row r="68" spans="2:11" ht="15.75" customHeight="1" x14ac:dyDescent="0.3">
      <c r="B68" s="337" t="s">
        <v>91</v>
      </c>
      <c r="C68" s="338" t="s">
        <v>108</v>
      </c>
      <c r="D68" s="338"/>
      <c r="E68" s="332"/>
      <c r="F68" s="333"/>
      <c r="G68" s="334"/>
      <c r="H68" s="332"/>
      <c r="I68" s="335"/>
      <c r="J68" s="333"/>
      <c r="K68" s="336"/>
    </row>
    <row r="69" spans="2:11" ht="15.75" customHeight="1" x14ac:dyDescent="0.3">
      <c r="B69" s="344" t="s">
        <v>249</v>
      </c>
      <c r="C69" s="144" t="s">
        <v>0</v>
      </c>
      <c r="D69" s="148">
        <v>0.05</v>
      </c>
      <c r="E69" s="333">
        <v>1</v>
      </c>
      <c r="F69" s="333">
        <v>21963</v>
      </c>
      <c r="G69" s="341">
        <f t="shared" ref="G69:G70" si="46">E69*F69</f>
        <v>21963</v>
      </c>
      <c r="H69" s="341">
        <f t="shared" ref="H69:H70" si="47">E$18</f>
        <v>0</v>
      </c>
      <c r="I69" s="332">
        <f t="shared" ref="I69:I70" si="48">+H69*G69</f>
        <v>0</v>
      </c>
      <c r="J69" s="341">
        <f t="shared" ref="J69:J70" si="49">I69-K69</f>
        <v>0</v>
      </c>
      <c r="K69" s="336">
        <f t="shared" ref="K69:K70" si="50">I69</f>
        <v>0</v>
      </c>
    </row>
    <row r="70" spans="2:11" ht="15.75" customHeight="1" x14ac:dyDescent="0.3">
      <c r="B70" s="344" t="s">
        <v>250</v>
      </c>
      <c r="C70" s="144" t="s">
        <v>221</v>
      </c>
      <c r="D70" s="148">
        <v>0.2</v>
      </c>
      <c r="E70" s="333">
        <v>1</v>
      </c>
      <c r="F70" s="333">
        <v>33040</v>
      </c>
      <c r="G70" s="341">
        <f t="shared" si="46"/>
        <v>33040</v>
      </c>
      <c r="H70" s="341">
        <f t="shared" si="47"/>
        <v>0</v>
      </c>
      <c r="I70" s="332">
        <f t="shared" si="48"/>
        <v>0</v>
      </c>
      <c r="J70" s="341">
        <f t="shared" si="49"/>
        <v>0</v>
      </c>
      <c r="K70" s="343">
        <f t="shared" si="50"/>
        <v>0</v>
      </c>
    </row>
    <row r="71" spans="2:11" ht="15.75" customHeight="1" x14ac:dyDescent="0.3">
      <c r="B71" s="495" t="s">
        <v>251</v>
      </c>
      <c r="C71" s="492"/>
      <c r="D71" s="492"/>
      <c r="E71" s="492"/>
      <c r="F71" s="333"/>
      <c r="G71" s="334">
        <f>SUM(G69:G70)</f>
        <v>55003</v>
      </c>
      <c r="H71" s="334"/>
      <c r="I71" s="334">
        <f t="shared" ref="I71:K71" si="51">SUM(I69:I70)</f>
        <v>0</v>
      </c>
      <c r="J71" s="334">
        <f t="shared" si="51"/>
        <v>0</v>
      </c>
      <c r="K71" s="343">
        <f t="shared" si="51"/>
        <v>0</v>
      </c>
    </row>
    <row r="72" spans="2:11" ht="15.75" customHeight="1" x14ac:dyDescent="0.3">
      <c r="B72" s="495" t="s">
        <v>252</v>
      </c>
      <c r="C72" s="492"/>
      <c r="D72" s="492"/>
      <c r="E72" s="492"/>
      <c r="F72" s="345"/>
      <c r="G72" s="346">
        <f>G71+G67+G63</f>
        <v>659456</v>
      </c>
      <c r="H72" s="346"/>
      <c r="I72" s="334">
        <f t="shared" ref="I72:K72" si="52">I71+I67+I63</f>
        <v>0</v>
      </c>
      <c r="J72" s="334">
        <f t="shared" si="52"/>
        <v>0</v>
      </c>
      <c r="K72" s="343">
        <f t="shared" si="52"/>
        <v>0</v>
      </c>
    </row>
    <row r="73" spans="2:11" ht="15.75" customHeight="1" thickBot="1" x14ac:dyDescent="0.35">
      <c r="B73" s="507" t="s">
        <v>253</v>
      </c>
      <c r="C73" s="488"/>
      <c r="D73" s="488"/>
      <c r="E73" s="488"/>
      <c r="F73" s="156"/>
      <c r="G73" s="157">
        <f>G72+G56+G36</f>
        <v>2130750</v>
      </c>
      <c r="H73" s="157"/>
      <c r="I73" s="157">
        <f t="shared" ref="I73:K73" si="53">I72+I56+I36</f>
        <v>54393146</v>
      </c>
      <c r="J73" s="157">
        <f t="shared" si="53"/>
        <v>46835680</v>
      </c>
      <c r="K73" s="158">
        <f t="shared" si="53"/>
        <v>7557466</v>
      </c>
    </row>
    <row r="74" spans="2:11" ht="15.75" customHeight="1" x14ac:dyDescent="0.3">
      <c r="E74" s="129"/>
    </row>
    <row r="75" spans="2:11" ht="15.75" customHeight="1" x14ac:dyDescent="0.3">
      <c r="E75" s="129"/>
      <c r="G75" s="121"/>
    </row>
    <row r="76" spans="2:11" ht="15.75" customHeight="1" x14ac:dyDescent="0.3">
      <c r="E76" s="129"/>
    </row>
    <row r="77" spans="2:11" ht="15.75" customHeight="1" x14ac:dyDescent="0.3">
      <c r="E77" s="129"/>
      <c r="G77" s="63"/>
    </row>
    <row r="78" spans="2:11" ht="15.75" customHeight="1" x14ac:dyDescent="0.3">
      <c r="E78" s="129"/>
    </row>
    <row r="79" spans="2:11" ht="15.75" customHeight="1" x14ac:dyDescent="0.3">
      <c r="E79" s="129"/>
    </row>
    <row r="80" spans="2:11" ht="15.75" customHeight="1" x14ac:dyDescent="0.3">
      <c r="E80" s="129"/>
    </row>
    <row r="81" spans="5:5" ht="15.75" customHeight="1" x14ac:dyDescent="0.3">
      <c r="E81" s="129"/>
    </row>
    <row r="82" spans="5:5" ht="15.75" customHeight="1" x14ac:dyDescent="0.3">
      <c r="E82" s="129"/>
    </row>
    <row r="83" spans="5:5" ht="15.75" customHeight="1" x14ac:dyDescent="0.3">
      <c r="E83" s="129"/>
    </row>
    <row r="84" spans="5:5" ht="15.75" customHeight="1" x14ac:dyDescent="0.3">
      <c r="E84" s="129"/>
    </row>
    <row r="85" spans="5:5" ht="15.75" customHeight="1" x14ac:dyDescent="0.3">
      <c r="E85" s="129"/>
    </row>
    <row r="86" spans="5:5" ht="15.75" customHeight="1" x14ac:dyDescent="0.3">
      <c r="E86" s="129"/>
    </row>
    <row r="87" spans="5:5" ht="15.75" customHeight="1" x14ac:dyDescent="0.3">
      <c r="E87" s="129"/>
    </row>
    <row r="88" spans="5:5" ht="15.75" customHeight="1" x14ac:dyDescent="0.3">
      <c r="E88" s="129"/>
    </row>
    <row r="89" spans="5:5" ht="15.75" customHeight="1" x14ac:dyDescent="0.3">
      <c r="E89" s="129"/>
    </row>
    <row r="90" spans="5:5" ht="15.75" customHeight="1" x14ac:dyDescent="0.3">
      <c r="E90" s="129"/>
    </row>
    <row r="91" spans="5:5" ht="15.75" customHeight="1" x14ac:dyDescent="0.3">
      <c r="E91" s="129"/>
    </row>
    <row r="92" spans="5:5" ht="15.75" customHeight="1" x14ac:dyDescent="0.3">
      <c r="E92" s="129"/>
    </row>
    <row r="93" spans="5:5" ht="15.75" customHeight="1" x14ac:dyDescent="0.3">
      <c r="E93" s="129"/>
    </row>
    <row r="94" spans="5:5" ht="15.75" customHeight="1" x14ac:dyDescent="0.3">
      <c r="E94" s="129"/>
    </row>
    <row r="95" spans="5:5" ht="15.75" customHeight="1" x14ac:dyDescent="0.3">
      <c r="E95" s="129"/>
    </row>
    <row r="96" spans="5:5" ht="15.75" customHeight="1" x14ac:dyDescent="0.3">
      <c r="E96" s="129"/>
    </row>
    <row r="97" spans="5:5" ht="15.75" customHeight="1" x14ac:dyDescent="0.3">
      <c r="E97" s="129"/>
    </row>
    <row r="98" spans="5:5" ht="15.75" customHeight="1" x14ac:dyDescent="0.3">
      <c r="E98" s="129"/>
    </row>
    <row r="99" spans="5:5" ht="15.75" customHeight="1" x14ac:dyDescent="0.3">
      <c r="E99" s="129"/>
    </row>
    <row r="100" spans="5:5" ht="15.75" customHeight="1" x14ac:dyDescent="0.3">
      <c r="E100" s="129"/>
    </row>
    <row r="101" spans="5:5" ht="15.75" customHeight="1" x14ac:dyDescent="0.3">
      <c r="E101" s="129"/>
    </row>
    <row r="102" spans="5:5" ht="15.75" customHeight="1" x14ac:dyDescent="0.3">
      <c r="E102" s="129"/>
    </row>
    <row r="103" spans="5:5" ht="15.75" customHeight="1" x14ac:dyDescent="0.3">
      <c r="E103" s="129"/>
    </row>
    <row r="104" spans="5:5" ht="15.75" customHeight="1" x14ac:dyDescent="0.3">
      <c r="E104" s="129"/>
    </row>
    <row r="105" spans="5:5" ht="15.75" customHeight="1" x14ac:dyDescent="0.3">
      <c r="E105" s="129"/>
    </row>
    <row r="106" spans="5:5" ht="15.75" customHeight="1" x14ac:dyDescent="0.3">
      <c r="E106" s="129"/>
    </row>
    <row r="107" spans="5:5" ht="15.75" customHeight="1" x14ac:dyDescent="0.3">
      <c r="E107" s="129"/>
    </row>
    <row r="108" spans="5:5" ht="15.75" customHeight="1" x14ac:dyDescent="0.3">
      <c r="E108" s="129"/>
    </row>
    <row r="109" spans="5:5" ht="15.75" customHeight="1" x14ac:dyDescent="0.3">
      <c r="E109" s="129"/>
    </row>
    <row r="110" spans="5:5" ht="15.75" customHeight="1" x14ac:dyDescent="0.3">
      <c r="E110" s="129"/>
    </row>
    <row r="111" spans="5:5" ht="15.75" customHeight="1" x14ac:dyDescent="0.3">
      <c r="E111" s="129"/>
    </row>
    <row r="112" spans="5:5" ht="15.75" customHeight="1" x14ac:dyDescent="0.3">
      <c r="E112" s="129"/>
    </row>
    <row r="113" spans="5:5" ht="15.75" customHeight="1" x14ac:dyDescent="0.3">
      <c r="E113" s="129"/>
    </row>
    <row r="114" spans="5:5" ht="15.75" customHeight="1" x14ac:dyDescent="0.3">
      <c r="E114" s="129"/>
    </row>
    <row r="115" spans="5:5" ht="15.75" customHeight="1" x14ac:dyDescent="0.3">
      <c r="E115" s="129"/>
    </row>
    <row r="116" spans="5:5" ht="15.75" customHeight="1" x14ac:dyDescent="0.3">
      <c r="E116" s="129"/>
    </row>
    <row r="117" spans="5:5" ht="15.75" customHeight="1" x14ac:dyDescent="0.3">
      <c r="E117" s="129"/>
    </row>
    <row r="118" spans="5:5" ht="15.75" customHeight="1" x14ac:dyDescent="0.3">
      <c r="E118" s="129"/>
    </row>
    <row r="119" spans="5:5" ht="15.75" customHeight="1" x14ac:dyDescent="0.3">
      <c r="E119" s="129"/>
    </row>
    <row r="120" spans="5:5" ht="15.75" customHeight="1" x14ac:dyDescent="0.3">
      <c r="E120" s="129"/>
    </row>
    <row r="121" spans="5:5" ht="15.75" customHeight="1" x14ac:dyDescent="0.3">
      <c r="E121" s="129"/>
    </row>
    <row r="122" spans="5:5" ht="15.75" customHeight="1" x14ac:dyDescent="0.3">
      <c r="E122" s="129"/>
    </row>
    <row r="123" spans="5:5" ht="15.75" customHeight="1" x14ac:dyDescent="0.3">
      <c r="E123" s="129"/>
    </row>
    <row r="124" spans="5:5" ht="15.75" customHeight="1" x14ac:dyDescent="0.3">
      <c r="E124" s="129"/>
    </row>
    <row r="125" spans="5:5" ht="15.75" customHeight="1" x14ac:dyDescent="0.3">
      <c r="E125" s="129"/>
    </row>
    <row r="126" spans="5:5" ht="15.75" customHeight="1" x14ac:dyDescent="0.3">
      <c r="E126" s="129"/>
    </row>
    <row r="127" spans="5:5" ht="15.75" customHeight="1" x14ac:dyDescent="0.3">
      <c r="E127" s="129"/>
    </row>
    <row r="128" spans="5:5" ht="15.75" customHeight="1" x14ac:dyDescent="0.3">
      <c r="E128" s="129"/>
    </row>
    <row r="129" spans="5:5" ht="15.75" customHeight="1" x14ac:dyDescent="0.3">
      <c r="E129" s="129"/>
    </row>
    <row r="130" spans="5:5" ht="15.75" customHeight="1" x14ac:dyDescent="0.3">
      <c r="E130" s="129"/>
    </row>
    <row r="131" spans="5:5" ht="15.75" customHeight="1" x14ac:dyDescent="0.3">
      <c r="E131" s="129"/>
    </row>
    <row r="132" spans="5:5" ht="15.75" customHeight="1" x14ac:dyDescent="0.3">
      <c r="E132" s="129"/>
    </row>
    <row r="133" spans="5:5" ht="15.75" customHeight="1" x14ac:dyDescent="0.3">
      <c r="E133" s="129"/>
    </row>
    <row r="134" spans="5:5" ht="15.75" customHeight="1" x14ac:dyDescent="0.3">
      <c r="E134" s="129"/>
    </row>
    <row r="135" spans="5:5" ht="15.75" customHeight="1" x14ac:dyDescent="0.3">
      <c r="E135" s="129"/>
    </row>
    <row r="136" spans="5:5" ht="15.75" customHeight="1" x14ac:dyDescent="0.3">
      <c r="E136" s="129"/>
    </row>
    <row r="137" spans="5:5" ht="15.75" customHeight="1" x14ac:dyDescent="0.3">
      <c r="E137" s="129"/>
    </row>
    <row r="138" spans="5:5" ht="15.75" customHeight="1" x14ac:dyDescent="0.3">
      <c r="E138" s="129"/>
    </row>
    <row r="139" spans="5:5" ht="15.75" customHeight="1" x14ac:dyDescent="0.3">
      <c r="E139" s="129"/>
    </row>
    <row r="140" spans="5:5" ht="15.75" customHeight="1" x14ac:dyDescent="0.3">
      <c r="E140" s="129"/>
    </row>
    <row r="141" spans="5:5" ht="15.75" customHeight="1" x14ac:dyDescent="0.3">
      <c r="E141" s="129"/>
    </row>
    <row r="142" spans="5:5" ht="15.75" customHeight="1" x14ac:dyDescent="0.3">
      <c r="E142" s="129"/>
    </row>
    <row r="143" spans="5:5" ht="15.75" customHeight="1" x14ac:dyDescent="0.3">
      <c r="E143" s="129"/>
    </row>
    <row r="144" spans="5:5" ht="15.75" customHeight="1" x14ac:dyDescent="0.3">
      <c r="E144" s="129"/>
    </row>
    <row r="145" spans="5:5" ht="15.75" customHeight="1" x14ac:dyDescent="0.3">
      <c r="E145" s="129"/>
    </row>
    <row r="146" spans="5:5" ht="15.75" customHeight="1" x14ac:dyDescent="0.3">
      <c r="E146" s="129"/>
    </row>
    <row r="147" spans="5:5" ht="15.75" customHeight="1" x14ac:dyDescent="0.3">
      <c r="E147" s="129"/>
    </row>
    <row r="148" spans="5:5" ht="15.75" customHeight="1" x14ac:dyDescent="0.3">
      <c r="E148" s="129"/>
    </row>
    <row r="149" spans="5:5" ht="15.75" customHeight="1" x14ac:dyDescent="0.3">
      <c r="E149" s="129"/>
    </row>
    <row r="150" spans="5:5" ht="15.75" customHeight="1" x14ac:dyDescent="0.3">
      <c r="E150" s="129"/>
    </row>
    <row r="151" spans="5:5" ht="15.75" customHeight="1" x14ac:dyDescent="0.3">
      <c r="E151" s="129"/>
    </row>
    <row r="152" spans="5:5" ht="15.75" customHeight="1" x14ac:dyDescent="0.3">
      <c r="E152" s="129"/>
    </row>
    <row r="153" spans="5:5" ht="15.75" customHeight="1" x14ac:dyDescent="0.3">
      <c r="E153" s="129"/>
    </row>
    <row r="154" spans="5:5" ht="15.75" customHeight="1" x14ac:dyDescent="0.3">
      <c r="E154" s="129"/>
    </row>
    <row r="155" spans="5:5" ht="15.75" customHeight="1" x14ac:dyDescent="0.3">
      <c r="E155" s="129"/>
    </row>
    <row r="156" spans="5:5" ht="15.75" customHeight="1" x14ac:dyDescent="0.3">
      <c r="E156" s="129"/>
    </row>
    <row r="157" spans="5:5" ht="15.75" customHeight="1" x14ac:dyDescent="0.3">
      <c r="E157" s="129"/>
    </row>
    <row r="158" spans="5:5" ht="15.75" customHeight="1" x14ac:dyDescent="0.3">
      <c r="E158" s="129"/>
    </row>
    <row r="159" spans="5:5" ht="15.75" customHeight="1" x14ac:dyDescent="0.3">
      <c r="E159" s="129"/>
    </row>
    <row r="160" spans="5:5" ht="15.75" customHeight="1" x14ac:dyDescent="0.3">
      <c r="E160" s="129"/>
    </row>
    <row r="161" spans="5:5" ht="15.75" customHeight="1" x14ac:dyDescent="0.3">
      <c r="E161" s="129"/>
    </row>
    <row r="162" spans="5:5" ht="15.75" customHeight="1" x14ac:dyDescent="0.3">
      <c r="E162" s="129"/>
    </row>
    <row r="163" spans="5:5" ht="15.75" customHeight="1" x14ac:dyDescent="0.3">
      <c r="E163" s="129"/>
    </row>
    <row r="164" spans="5:5" ht="15.75" customHeight="1" x14ac:dyDescent="0.3">
      <c r="E164" s="129"/>
    </row>
    <row r="165" spans="5:5" ht="15.75" customHeight="1" x14ac:dyDescent="0.3">
      <c r="E165" s="129"/>
    </row>
    <row r="166" spans="5:5" ht="15.75" customHeight="1" x14ac:dyDescent="0.3">
      <c r="E166" s="129"/>
    </row>
    <row r="167" spans="5:5" ht="15.75" customHeight="1" x14ac:dyDescent="0.3">
      <c r="E167" s="129"/>
    </row>
    <row r="168" spans="5:5" ht="15.75" customHeight="1" x14ac:dyDescent="0.3">
      <c r="E168" s="129"/>
    </row>
    <row r="169" spans="5:5" ht="15.75" customHeight="1" x14ac:dyDescent="0.3">
      <c r="E169" s="129"/>
    </row>
    <row r="170" spans="5:5" ht="15.75" customHeight="1" x14ac:dyDescent="0.3">
      <c r="E170" s="129"/>
    </row>
    <row r="171" spans="5:5" ht="15.75" customHeight="1" x14ac:dyDescent="0.3">
      <c r="E171" s="129"/>
    </row>
    <row r="172" spans="5:5" ht="15.75" customHeight="1" x14ac:dyDescent="0.3">
      <c r="E172" s="129"/>
    </row>
    <row r="173" spans="5:5" ht="15.75" customHeight="1" x14ac:dyDescent="0.3">
      <c r="E173" s="129"/>
    </row>
    <row r="174" spans="5:5" ht="15.75" customHeight="1" x14ac:dyDescent="0.3">
      <c r="E174" s="129"/>
    </row>
    <row r="175" spans="5:5" ht="15.75" customHeight="1" x14ac:dyDescent="0.3">
      <c r="E175" s="129"/>
    </row>
    <row r="176" spans="5:5" ht="15.75" customHeight="1" x14ac:dyDescent="0.3">
      <c r="E176" s="129"/>
    </row>
    <row r="177" spans="5:5" ht="15.75" customHeight="1" x14ac:dyDescent="0.3">
      <c r="E177" s="129"/>
    </row>
    <row r="178" spans="5:5" ht="15.75" customHeight="1" x14ac:dyDescent="0.3">
      <c r="E178" s="129"/>
    </row>
    <row r="179" spans="5:5" ht="15.75" customHeight="1" x14ac:dyDescent="0.3">
      <c r="E179" s="129"/>
    </row>
    <row r="180" spans="5:5" ht="15.75" customHeight="1" x14ac:dyDescent="0.3">
      <c r="E180" s="129"/>
    </row>
    <row r="181" spans="5:5" ht="15.75" customHeight="1" x14ac:dyDescent="0.3">
      <c r="E181" s="129"/>
    </row>
    <row r="182" spans="5:5" ht="15.75" customHeight="1" x14ac:dyDescent="0.3">
      <c r="E182" s="129"/>
    </row>
    <row r="183" spans="5:5" ht="15.75" customHeight="1" x14ac:dyDescent="0.3">
      <c r="E183" s="129"/>
    </row>
    <row r="184" spans="5:5" ht="15.75" customHeight="1" x14ac:dyDescent="0.3">
      <c r="E184" s="129"/>
    </row>
    <row r="185" spans="5:5" ht="15.75" customHeight="1" x14ac:dyDescent="0.3">
      <c r="E185" s="129"/>
    </row>
    <row r="186" spans="5:5" ht="15.75" customHeight="1" x14ac:dyDescent="0.3">
      <c r="E186" s="129"/>
    </row>
    <row r="187" spans="5:5" ht="15.75" customHeight="1" x14ac:dyDescent="0.3">
      <c r="E187" s="129"/>
    </row>
    <row r="188" spans="5:5" ht="15.75" customHeight="1" x14ac:dyDescent="0.3">
      <c r="E188" s="129"/>
    </row>
    <row r="189" spans="5:5" ht="15.75" customHeight="1" x14ac:dyDescent="0.3">
      <c r="E189" s="129"/>
    </row>
    <row r="190" spans="5:5" ht="15.75" customHeight="1" x14ac:dyDescent="0.3">
      <c r="E190" s="129"/>
    </row>
    <row r="191" spans="5:5" ht="15.75" customHeight="1" x14ac:dyDescent="0.3">
      <c r="E191" s="129"/>
    </row>
    <row r="192" spans="5:5" ht="15.75" customHeight="1" x14ac:dyDescent="0.3">
      <c r="E192" s="129"/>
    </row>
    <row r="193" spans="5:5" ht="15.75" customHeight="1" x14ac:dyDescent="0.3">
      <c r="E193" s="129"/>
    </row>
    <row r="194" spans="5:5" ht="15.75" customHeight="1" x14ac:dyDescent="0.3">
      <c r="E194" s="129"/>
    </row>
    <row r="195" spans="5:5" ht="15.75" customHeight="1" x14ac:dyDescent="0.3">
      <c r="E195" s="129"/>
    </row>
    <row r="196" spans="5:5" ht="15.75" customHeight="1" x14ac:dyDescent="0.3">
      <c r="E196" s="129"/>
    </row>
    <row r="197" spans="5:5" ht="15.75" customHeight="1" x14ac:dyDescent="0.3">
      <c r="E197" s="129"/>
    </row>
    <row r="198" spans="5:5" ht="15.75" customHeight="1" x14ac:dyDescent="0.3">
      <c r="E198" s="129"/>
    </row>
    <row r="199" spans="5:5" ht="15.75" customHeight="1" x14ac:dyDescent="0.3">
      <c r="E199" s="129"/>
    </row>
    <row r="200" spans="5:5" ht="15.75" customHeight="1" x14ac:dyDescent="0.3">
      <c r="E200" s="129"/>
    </row>
    <row r="201" spans="5:5" ht="15.75" customHeight="1" x14ac:dyDescent="0.3">
      <c r="E201" s="129"/>
    </row>
    <row r="202" spans="5:5" ht="15.75" customHeight="1" x14ac:dyDescent="0.3">
      <c r="E202" s="129"/>
    </row>
    <row r="203" spans="5:5" ht="15.75" customHeight="1" x14ac:dyDescent="0.3">
      <c r="E203" s="129"/>
    </row>
    <row r="204" spans="5:5" ht="15.75" customHeight="1" x14ac:dyDescent="0.3">
      <c r="E204" s="129"/>
    </row>
    <row r="205" spans="5:5" ht="15.75" customHeight="1" x14ac:dyDescent="0.3">
      <c r="E205" s="129"/>
    </row>
    <row r="206" spans="5:5" ht="15.75" customHeight="1" x14ac:dyDescent="0.3">
      <c r="E206" s="129"/>
    </row>
    <row r="207" spans="5:5" ht="15.75" customHeight="1" x14ac:dyDescent="0.3">
      <c r="E207" s="129"/>
    </row>
    <row r="208" spans="5:5" ht="15.75" customHeight="1" x14ac:dyDescent="0.3">
      <c r="E208" s="129"/>
    </row>
    <row r="209" spans="5:5" ht="15.75" customHeight="1" x14ac:dyDescent="0.3">
      <c r="E209" s="129"/>
    </row>
    <row r="210" spans="5:5" ht="15.75" customHeight="1" x14ac:dyDescent="0.3">
      <c r="E210" s="129"/>
    </row>
    <row r="211" spans="5:5" ht="15.75" customHeight="1" x14ac:dyDescent="0.3">
      <c r="E211" s="129"/>
    </row>
    <row r="212" spans="5:5" ht="15.75" customHeight="1" x14ac:dyDescent="0.3">
      <c r="E212" s="129"/>
    </row>
    <row r="213" spans="5:5" ht="15.75" customHeight="1" x14ac:dyDescent="0.3">
      <c r="E213" s="129"/>
    </row>
    <row r="214" spans="5:5" ht="15.75" customHeight="1" x14ac:dyDescent="0.3">
      <c r="E214" s="129"/>
    </row>
    <row r="215" spans="5:5" ht="15.75" customHeight="1" x14ac:dyDescent="0.3">
      <c r="E215" s="129"/>
    </row>
    <row r="216" spans="5:5" ht="15.75" customHeight="1" x14ac:dyDescent="0.3">
      <c r="E216" s="129"/>
    </row>
    <row r="217" spans="5:5" ht="15.75" customHeight="1" x14ac:dyDescent="0.3">
      <c r="E217" s="129"/>
    </row>
    <row r="218" spans="5:5" ht="15.75" customHeight="1" x14ac:dyDescent="0.3">
      <c r="E218" s="129"/>
    </row>
    <row r="219" spans="5:5" ht="15.75" customHeight="1" x14ac:dyDescent="0.3">
      <c r="E219" s="129"/>
    </row>
    <row r="220" spans="5:5" ht="15.75" customHeight="1" x14ac:dyDescent="0.3">
      <c r="E220" s="129"/>
    </row>
    <row r="221" spans="5:5" ht="15.75" customHeight="1" x14ac:dyDescent="0.3">
      <c r="E221" s="129"/>
    </row>
    <row r="222" spans="5:5" ht="15.75" customHeight="1" x14ac:dyDescent="0.3">
      <c r="E222" s="129"/>
    </row>
    <row r="223" spans="5:5" ht="15.75" customHeight="1" x14ac:dyDescent="0.3">
      <c r="E223" s="129"/>
    </row>
    <row r="224" spans="5:5" ht="15.75" customHeight="1" x14ac:dyDescent="0.3">
      <c r="E224" s="129"/>
    </row>
    <row r="225" spans="5:5" ht="15.75" customHeight="1" x14ac:dyDescent="0.3">
      <c r="E225" s="129"/>
    </row>
    <row r="226" spans="5:5" ht="15.75" customHeight="1" x14ac:dyDescent="0.3">
      <c r="E226" s="129"/>
    </row>
    <row r="227" spans="5:5" ht="15.75" customHeight="1" x14ac:dyDescent="0.3">
      <c r="E227" s="129"/>
    </row>
    <row r="228" spans="5:5" ht="15.75" customHeight="1" x14ac:dyDescent="0.3">
      <c r="E228" s="129"/>
    </row>
    <row r="229" spans="5:5" ht="15.75" customHeight="1" x14ac:dyDescent="0.3">
      <c r="E229" s="129"/>
    </row>
    <row r="230" spans="5:5" ht="15.75" customHeight="1" x14ac:dyDescent="0.3">
      <c r="E230" s="129"/>
    </row>
    <row r="231" spans="5:5" ht="15.75" customHeight="1" x14ac:dyDescent="0.3">
      <c r="E231" s="129"/>
    </row>
    <row r="232" spans="5:5" ht="15.75" customHeight="1" x14ac:dyDescent="0.3">
      <c r="E232" s="129"/>
    </row>
    <row r="233" spans="5:5" ht="15.75" customHeight="1" x14ac:dyDescent="0.3">
      <c r="E233" s="129"/>
    </row>
    <row r="234" spans="5:5" ht="15.75" customHeight="1" x14ac:dyDescent="0.3">
      <c r="E234" s="129"/>
    </row>
    <row r="235" spans="5:5" ht="15.75" customHeight="1" x14ac:dyDescent="0.3">
      <c r="E235" s="129"/>
    </row>
    <row r="236" spans="5:5" ht="15.75" customHeight="1" x14ac:dyDescent="0.3">
      <c r="E236" s="129"/>
    </row>
    <row r="237" spans="5:5" ht="15.75" customHeight="1" x14ac:dyDescent="0.3">
      <c r="E237" s="129"/>
    </row>
    <row r="238" spans="5:5" ht="15.75" customHeight="1" x14ac:dyDescent="0.3">
      <c r="E238" s="129"/>
    </row>
    <row r="239" spans="5:5" ht="15.75" customHeight="1" x14ac:dyDescent="0.3">
      <c r="E239" s="129"/>
    </row>
    <row r="240" spans="5:5" ht="15.75" customHeight="1" x14ac:dyDescent="0.3">
      <c r="E240" s="129"/>
    </row>
    <row r="241" spans="5:5" ht="15.75" customHeight="1" x14ac:dyDescent="0.3">
      <c r="E241" s="129"/>
    </row>
    <row r="242" spans="5:5" ht="15.75" customHeight="1" x14ac:dyDescent="0.3">
      <c r="E242" s="129"/>
    </row>
    <row r="243" spans="5:5" ht="15.75" customHeight="1" x14ac:dyDescent="0.3">
      <c r="E243" s="129"/>
    </row>
    <row r="244" spans="5:5" ht="15.75" customHeight="1" x14ac:dyDescent="0.3">
      <c r="E244" s="129"/>
    </row>
    <row r="245" spans="5:5" ht="15.75" customHeight="1" x14ac:dyDescent="0.3">
      <c r="E245" s="129"/>
    </row>
    <row r="246" spans="5:5" ht="15.75" customHeight="1" x14ac:dyDescent="0.3">
      <c r="E246" s="129"/>
    </row>
    <row r="247" spans="5:5" ht="15.75" customHeight="1" x14ac:dyDescent="0.3">
      <c r="E247" s="129"/>
    </row>
    <row r="248" spans="5:5" ht="15.75" customHeight="1" x14ac:dyDescent="0.3">
      <c r="E248" s="129"/>
    </row>
    <row r="249" spans="5:5" ht="15.75" customHeight="1" x14ac:dyDescent="0.3">
      <c r="E249" s="129"/>
    </row>
    <row r="250" spans="5:5" ht="15.75" customHeight="1" x14ac:dyDescent="0.3">
      <c r="E250" s="129"/>
    </row>
    <row r="251" spans="5:5" ht="15.75" customHeight="1" x14ac:dyDescent="0.3">
      <c r="E251" s="129"/>
    </row>
    <row r="252" spans="5:5" ht="15.75" customHeight="1" x14ac:dyDescent="0.3">
      <c r="E252" s="129"/>
    </row>
    <row r="253" spans="5:5" ht="15.75" customHeight="1" x14ac:dyDescent="0.3">
      <c r="E253" s="129"/>
    </row>
    <row r="254" spans="5:5" ht="15.75" customHeight="1" x14ac:dyDescent="0.3">
      <c r="E254" s="129"/>
    </row>
    <row r="255" spans="5:5" ht="15.75" customHeight="1" x14ac:dyDescent="0.3">
      <c r="E255" s="129"/>
    </row>
    <row r="256" spans="5:5" ht="15.75" customHeight="1" x14ac:dyDescent="0.3">
      <c r="E256" s="129"/>
    </row>
    <row r="257" spans="5:5" ht="15.75" customHeight="1" x14ac:dyDescent="0.3">
      <c r="E257" s="129"/>
    </row>
    <row r="258" spans="5:5" ht="15.75" customHeight="1" x14ac:dyDescent="0.3">
      <c r="E258" s="129"/>
    </row>
    <row r="259" spans="5:5" ht="15.75" customHeight="1" x14ac:dyDescent="0.3">
      <c r="E259" s="129"/>
    </row>
    <row r="260" spans="5:5" ht="15.75" customHeight="1" x14ac:dyDescent="0.3">
      <c r="E260" s="129"/>
    </row>
    <row r="261" spans="5:5" ht="15.75" customHeight="1" x14ac:dyDescent="0.3">
      <c r="E261" s="129"/>
    </row>
    <row r="262" spans="5:5" ht="15.75" customHeight="1" x14ac:dyDescent="0.3">
      <c r="E262" s="129"/>
    </row>
    <row r="263" spans="5:5" ht="15.75" customHeight="1" x14ac:dyDescent="0.3">
      <c r="E263" s="129"/>
    </row>
    <row r="264" spans="5:5" ht="15.75" customHeight="1" x14ac:dyDescent="0.3">
      <c r="E264" s="129"/>
    </row>
    <row r="265" spans="5:5" ht="15.75" customHeight="1" x14ac:dyDescent="0.3">
      <c r="E265" s="129"/>
    </row>
    <row r="266" spans="5:5" ht="15.75" customHeight="1" x14ac:dyDescent="0.3">
      <c r="E266" s="129"/>
    </row>
    <row r="267" spans="5:5" ht="15.75" customHeight="1" x14ac:dyDescent="0.3">
      <c r="E267" s="129"/>
    </row>
    <row r="268" spans="5:5" ht="15.75" customHeight="1" x14ac:dyDescent="0.3">
      <c r="E268" s="129"/>
    </row>
    <row r="269" spans="5:5" ht="15.75" customHeight="1" x14ac:dyDescent="0.3">
      <c r="E269" s="129"/>
    </row>
    <row r="270" spans="5:5" ht="15.75" customHeight="1" x14ac:dyDescent="0.3">
      <c r="E270" s="129"/>
    </row>
    <row r="271" spans="5:5" ht="15.75" customHeight="1" x14ac:dyDescent="0.3">
      <c r="E271" s="129"/>
    </row>
    <row r="272" spans="5:5" ht="15.75" customHeight="1" x14ac:dyDescent="0.3">
      <c r="E272" s="129"/>
    </row>
    <row r="273" spans="5:5" ht="15.75" customHeight="1" x14ac:dyDescent="0.3">
      <c r="E273" s="129"/>
    </row>
    <row r="274" spans="5:5" ht="15.75" customHeight="1" x14ac:dyDescent="0.3">
      <c r="E274" s="129"/>
    </row>
    <row r="275" spans="5:5" ht="15.75" customHeight="1" x14ac:dyDescent="0.3">
      <c r="E275" s="129"/>
    </row>
    <row r="276" spans="5:5" ht="15.75" customHeight="1" x14ac:dyDescent="0.3">
      <c r="E276" s="129"/>
    </row>
    <row r="277" spans="5:5" ht="15.75" customHeight="1" x14ac:dyDescent="0.3">
      <c r="E277" s="129"/>
    </row>
    <row r="278" spans="5:5" ht="15.75" customHeight="1" x14ac:dyDescent="0.3">
      <c r="E278" s="129"/>
    </row>
    <row r="279" spans="5:5" ht="15.75" customHeight="1" x14ac:dyDescent="0.3">
      <c r="E279" s="129"/>
    </row>
    <row r="280" spans="5:5" ht="15.75" customHeight="1" x14ac:dyDescent="0.3">
      <c r="E280" s="129"/>
    </row>
    <row r="281" spans="5:5" ht="15.75" customHeight="1" x14ac:dyDescent="0.3">
      <c r="E281" s="129"/>
    </row>
    <row r="282" spans="5:5" ht="15.75" customHeight="1" x14ac:dyDescent="0.3">
      <c r="E282" s="129"/>
    </row>
    <row r="283" spans="5:5" ht="15.75" customHeight="1" x14ac:dyDescent="0.3">
      <c r="E283" s="129"/>
    </row>
    <row r="284" spans="5:5" ht="15.75" customHeight="1" x14ac:dyDescent="0.3">
      <c r="E284" s="129"/>
    </row>
    <row r="285" spans="5:5" ht="15.75" customHeight="1" x14ac:dyDescent="0.3">
      <c r="E285" s="129"/>
    </row>
    <row r="286" spans="5:5" ht="15.75" customHeight="1" x14ac:dyDescent="0.3">
      <c r="E286" s="129"/>
    </row>
    <row r="287" spans="5:5" ht="15.75" customHeight="1" x14ac:dyDescent="0.3">
      <c r="E287" s="129"/>
    </row>
    <row r="288" spans="5:5" ht="15.75" customHeight="1" x14ac:dyDescent="0.3">
      <c r="E288" s="129"/>
    </row>
    <row r="289" spans="5:5" ht="15.75" customHeight="1" x14ac:dyDescent="0.3">
      <c r="E289" s="129"/>
    </row>
    <row r="290" spans="5:5" ht="15.75" customHeight="1" x14ac:dyDescent="0.3">
      <c r="E290" s="129"/>
    </row>
    <row r="291" spans="5:5" ht="15.75" customHeight="1" x14ac:dyDescent="0.3">
      <c r="E291" s="129"/>
    </row>
    <row r="292" spans="5:5" ht="15.75" customHeight="1" x14ac:dyDescent="0.3">
      <c r="E292" s="129"/>
    </row>
    <row r="293" spans="5:5" ht="15.75" customHeight="1" x14ac:dyDescent="0.3">
      <c r="E293" s="129"/>
    </row>
    <row r="294" spans="5:5" ht="15.75" customHeight="1" x14ac:dyDescent="0.3">
      <c r="E294" s="129"/>
    </row>
    <row r="295" spans="5:5" ht="15.75" customHeight="1" x14ac:dyDescent="0.3">
      <c r="E295" s="129"/>
    </row>
    <row r="296" spans="5:5" ht="15.75" customHeight="1" x14ac:dyDescent="0.3">
      <c r="E296" s="129"/>
    </row>
    <row r="297" spans="5:5" ht="15.75" customHeight="1" x14ac:dyDescent="0.3">
      <c r="E297" s="129"/>
    </row>
    <row r="298" spans="5:5" ht="15.75" customHeight="1" x14ac:dyDescent="0.3">
      <c r="E298" s="129"/>
    </row>
    <row r="299" spans="5:5" ht="15.75" customHeight="1" x14ac:dyDescent="0.3">
      <c r="E299" s="129"/>
    </row>
    <row r="300" spans="5:5" ht="15.75" customHeight="1" x14ac:dyDescent="0.3">
      <c r="E300" s="129"/>
    </row>
    <row r="301" spans="5:5" ht="15.75" customHeight="1" x14ac:dyDescent="0.3">
      <c r="E301" s="129"/>
    </row>
    <row r="302" spans="5:5" ht="15.75" customHeight="1" x14ac:dyDescent="0.3">
      <c r="E302" s="129"/>
    </row>
    <row r="303" spans="5:5" ht="15.75" customHeight="1" x14ac:dyDescent="0.3">
      <c r="E303" s="129"/>
    </row>
    <row r="304" spans="5:5" ht="15.75" customHeight="1" x14ac:dyDescent="0.3">
      <c r="E304" s="129"/>
    </row>
    <row r="305" spans="5:5" ht="15.75" customHeight="1" x14ac:dyDescent="0.3">
      <c r="E305" s="129"/>
    </row>
    <row r="306" spans="5:5" ht="15.75" customHeight="1" x14ac:dyDescent="0.3">
      <c r="E306" s="129"/>
    </row>
    <row r="307" spans="5:5" ht="15.75" customHeight="1" x14ac:dyDescent="0.3">
      <c r="E307" s="129"/>
    </row>
    <row r="308" spans="5:5" ht="15.75" customHeight="1" x14ac:dyDescent="0.3">
      <c r="E308" s="129"/>
    </row>
    <row r="309" spans="5:5" ht="15.75" customHeight="1" x14ac:dyDescent="0.3">
      <c r="E309" s="129"/>
    </row>
    <row r="310" spans="5:5" ht="15.75" customHeight="1" x14ac:dyDescent="0.3">
      <c r="E310" s="129"/>
    </row>
    <row r="311" spans="5:5" ht="15.75" customHeight="1" x14ac:dyDescent="0.3">
      <c r="E311" s="129"/>
    </row>
    <row r="312" spans="5:5" ht="15.75" customHeight="1" x14ac:dyDescent="0.3">
      <c r="E312" s="129"/>
    </row>
    <row r="313" spans="5:5" ht="15.75" customHeight="1" x14ac:dyDescent="0.3">
      <c r="E313" s="129"/>
    </row>
    <row r="314" spans="5:5" ht="15.75" customHeight="1" x14ac:dyDescent="0.3">
      <c r="E314" s="129"/>
    </row>
    <row r="315" spans="5:5" ht="15.75" customHeight="1" x14ac:dyDescent="0.3">
      <c r="E315" s="129"/>
    </row>
    <row r="316" spans="5:5" ht="15.75" customHeight="1" x14ac:dyDescent="0.3">
      <c r="E316" s="129"/>
    </row>
    <row r="317" spans="5:5" ht="15.75" customHeight="1" x14ac:dyDescent="0.3">
      <c r="E317" s="129"/>
    </row>
    <row r="318" spans="5:5" ht="15.75" customHeight="1" x14ac:dyDescent="0.3">
      <c r="E318" s="129"/>
    </row>
    <row r="319" spans="5:5" ht="15.75" customHeight="1" x14ac:dyDescent="0.3">
      <c r="E319" s="129"/>
    </row>
    <row r="320" spans="5:5" ht="15.75" customHeight="1" x14ac:dyDescent="0.3">
      <c r="E320" s="129"/>
    </row>
    <row r="321" spans="5:5" ht="15.75" customHeight="1" x14ac:dyDescent="0.3">
      <c r="E321" s="129"/>
    </row>
    <row r="322" spans="5:5" ht="15.75" customHeight="1" x14ac:dyDescent="0.3">
      <c r="E322" s="129"/>
    </row>
    <row r="323" spans="5:5" ht="15.75" customHeight="1" x14ac:dyDescent="0.3">
      <c r="E323" s="129"/>
    </row>
    <row r="324" spans="5:5" ht="15.75" customHeight="1" x14ac:dyDescent="0.3">
      <c r="E324" s="129"/>
    </row>
    <row r="325" spans="5:5" ht="15.75" customHeight="1" x14ac:dyDescent="0.3">
      <c r="E325" s="129"/>
    </row>
    <row r="326" spans="5:5" ht="15.75" customHeight="1" x14ac:dyDescent="0.3">
      <c r="E326" s="129"/>
    </row>
    <row r="327" spans="5:5" ht="15.75" customHeight="1" x14ac:dyDescent="0.3">
      <c r="E327" s="129"/>
    </row>
    <row r="328" spans="5:5" ht="15.75" customHeight="1" x14ac:dyDescent="0.3">
      <c r="E328" s="129"/>
    </row>
    <row r="329" spans="5:5" ht="15.75" customHeight="1" x14ac:dyDescent="0.3">
      <c r="E329" s="129"/>
    </row>
    <row r="330" spans="5:5" ht="15.75" customHeight="1" x14ac:dyDescent="0.3">
      <c r="E330" s="129"/>
    </row>
    <row r="331" spans="5:5" ht="15.75" customHeight="1" x14ac:dyDescent="0.3">
      <c r="E331" s="129"/>
    </row>
    <row r="332" spans="5:5" ht="15.75" customHeight="1" x14ac:dyDescent="0.3">
      <c r="E332" s="129"/>
    </row>
    <row r="333" spans="5:5" ht="15.75" customHeight="1" x14ac:dyDescent="0.3">
      <c r="E333" s="129"/>
    </row>
    <row r="334" spans="5:5" ht="15.75" customHeight="1" x14ac:dyDescent="0.3">
      <c r="E334" s="129"/>
    </row>
    <row r="335" spans="5:5" ht="15.75" customHeight="1" x14ac:dyDescent="0.3">
      <c r="E335" s="129"/>
    </row>
    <row r="336" spans="5:5" ht="15.75" customHeight="1" x14ac:dyDescent="0.3">
      <c r="E336" s="129"/>
    </row>
    <row r="337" spans="5:5" ht="15.75" customHeight="1" x14ac:dyDescent="0.3">
      <c r="E337" s="129"/>
    </row>
    <row r="338" spans="5:5" ht="15.75" customHeight="1" x14ac:dyDescent="0.3">
      <c r="E338" s="129"/>
    </row>
    <row r="339" spans="5:5" ht="15.75" customHeight="1" x14ac:dyDescent="0.3">
      <c r="E339" s="129"/>
    </row>
    <row r="340" spans="5:5" ht="15.75" customHeight="1" x14ac:dyDescent="0.3">
      <c r="E340" s="129"/>
    </row>
    <row r="341" spans="5:5" ht="15.75" customHeight="1" x14ac:dyDescent="0.3">
      <c r="E341" s="129"/>
    </row>
    <row r="342" spans="5:5" ht="15.75" customHeight="1" x14ac:dyDescent="0.3">
      <c r="E342" s="129"/>
    </row>
    <row r="343" spans="5:5" ht="15.75" customHeight="1" x14ac:dyDescent="0.3">
      <c r="E343" s="129"/>
    </row>
    <row r="344" spans="5:5" ht="15.75" customHeight="1" x14ac:dyDescent="0.3">
      <c r="E344" s="129"/>
    </row>
    <row r="345" spans="5:5" ht="15.75" customHeight="1" x14ac:dyDescent="0.3">
      <c r="E345" s="129"/>
    </row>
    <row r="346" spans="5:5" ht="15.75" customHeight="1" x14ac:dyDescent="0.3">
      <c r="E346" s="129"/>
    </row>
    <row r="347" spans="5:5" ht="15.75" customHeight="1" x14ac:dyDescent="0.3">
      <c r="E347" s="129"/>
    </row>
    <row r="348" spans="5:5" ht="15.75" customHeight="1" x14ac:dyDescent="0.3">
      <c r="E348" s="129"/>
    </row>
    <row r="349" spans="5:5" ht="15.75" customHeight="1" x14ac:dyDescent="0.3">
      <c r="E349" s="129"/>
    </row>
    <row r="350" spans="5:5" ht="15.75" customHeight="1" x14ac:dyDescent="0.3">
      <c r="E350" s="129"/>
    </row>
    <row r="351" spans="5:5" ht="15.75" customHeight="1" x14ac:dyDescent="0.3">
      <c r="E351" s="129"/>
    </row>
    <row r="352" spans="5:5" ht="15.75" customHeight="1" x14ac:dyDescent="0.3">
      <c r="E352" s="129"/>
    </row>
    <row r="353" spans="5:5" ht="15.75" customHeight="1" x14ac:dyDescent="0.3">
      <c r="E353" s="129"/>
    </row>
    <row r="354" spans="5:5" ht="15.75" customHeight="1" x14ac:dyDescent="0.3">
      <c r="E354" s="129"/>
    </row>
    <row r="355" spans="5:5" ht="15.75" customHeight="1" x14ac:dyDescent="0.3">
      <c r="E355" s="129"/>
    </row>
    <row r="356" spans="5:5" ht="15.75" customHeight="1" x14ac:dyDescent="0.3">
      <c r="E356" s="129"/>
    </row>
    <row r="357" spans="5:5" ht="15.75" customHeight="1" x14ac:dyDescent="0.3">
      <c r="E357" s="129"/>
    </row>
    <row r="358" spans="5:5" ht="15.75" customHeight="1" x14ac:dyDescent="0.3">
      <c r="E358" s="129"/>
    </row>
    <row r="359" spans="5:5" ht="15.75" customHeight="1" x14ac:dyDescent="0.3">
      <c r="E359" s="129"/>
    </row>
    <row r="360" spans="5:5" ht="15.75" customHeight="1" x14ac:dyDescent="0.3">
      <c r="E360" s="129"/>
    </row>
    <row r="361" spans="5:5" ht="15.75" customHeight="1" x14ac:dyDescent="0.3">
      <c r="E361" s="129"/>
    </row>
    <row r="362" spans="5:5" ht="15.75" customHeight="1" x14ac:dyDescent="0.3">
      <c r="E362" s="129"/>
    </row>
    <row r="363" spans="5:5" ht="15.75" customHeight="1" x14ac:dyDescent="0.3">
      <c r="E363" s="129"/>
    </row>
    <row r="364" spans="5:5" ht="15.75" customHeight="1" x14ac:dyDescent="0.3">
      <c r="E364" s="129"/>
    </row>
    <row r="365" spans="5:5" ht="15.75" customHeight="1" x14ac:dyDescent="0.3">
      <c r="E365" s="129"/>
    </row>
    <row r="366" spans="5:5" ht="15.75" customHeight="1" x14ac:dyDescent="0.3">
      <c r="E366" s="129"/>
    </row>
    <row r="367" spans="5:5" ht="15.75" customHeight="1" x14ac:dyDescent="0.3">
      <c r="E367" s="129"/>
    </row>
    <row r="368" spans="5:5" ht="15.75" customHeight="1" x14ac:dyDescent="0.3">
      <c r="E368" s="129"/>
    </row>
    <row r="369" spans="5:5" ht="15.75" customHeight="1" x14ac:dyDescent="0.3">
      <c r="E369" s="129"/>
    </row>
    <row r="370" spans="5:5" ht="15.75" customHeight="1" x14ac:dyDescent="0.3">
      <c r="E370" s="129"/>
    </row>
    <row r="371" spans="5:5" ht="15.75" customHeight="1" x14ac:dyDescent="0.3">
      <c r="E371" s="129"/>
    </row>
    <row r="372" spans="5:5" ht="15.75" customHeight="1" x14ac:dyDescent="0.3">
      <c r="E372" s="129"/>
    </row>
    <row r="373" spans="5:5" ht="15.75" customHeight="1" x14ac:dyDescent="0.3">
      <c r="E373" s="129"/>
    </row>
    <row r="374" spans="5:5" ht="15.75" customHeight="1" x14ac:dyDescent="0.3">
      <c r="E374" s="129"/>
    </row>
    <row r="375" spans="5:5" ht="15.75" customHeight="1" x14ac:dyDescent="0.3">
      <c r="E375" s="129"/>
    </row>
    <row r="376" spans="5:5" ht="15.75" customHeight="1" x14ac:dyDescent="0.3">
      <c r="E376" s="129"/>
    </row>
    <row r="377" spans="5:5" ht="15.75" customHeight="1" x14ac:dyDescent="0.3">
      <c r="E377" s="129"/>
    </row>
    <row r="378" spans="5:5" ht="15.75" customHeight="1" x14ac:dyDescent="0.3">
      <c r="E378" s="129"/>
    </row>
    <row r="379" spans="5:5" ht="15.75" customHeight="1" x14ac:dyDescent="0.3">
      <c r="E379" s="129"/>
    </row>
    <row r="380" spans="5:5" ht="15.75" customHeight="1" x14ac:dyDescent="0.3">
      <c r="E380" s="129"/>
    </row>
    <row r="381" spans="5:5" ht="15.75" customHeight="1" x14ac:dyDescent="0.3">
      <c r="E381" s="129"/>
    </row>
    <row r="382" spans="5:5" ht="15.75" customHeight="1" x14ac:dyDescent="0.3">
      <c r="E382" s="129"/>
    </row>
    <row r="383" spans="5:5" ht="15.75" customHeight="1" x14ac:dyDescent="0.3">
      <c r="E383" s="129"/>
    </row>
    <row r="384" spans="5:5" ht="15.75" customHeight="1" x14ac:dyDescent="0.3">
      <c r="E384" s="129"/>
    </row>
    <row r="385" spans="5:5" ht="15.75" customHeight="1" x14ac:dyDescent="0.3">
      <c r="E385" s="129"/>
    </row>
    <row r="386" spans="5:5" ht="15.75" customHeight="1" x14ac:dyDescent="0.3">
      <c r="E386" s="129"/>
    </row>
    <row r="387" spans="5:5" ht="15.75" customHeight="1" x14ac:dyDescent="0.3">
      <c r="E387" s="129"/>
    </row>
    <row r="388" spans="5:5" ht="15.75" customHeight="1" x14ac:dyDescent="0.3">
      <c r="E388" s="129"/>
    </row>
    <row r="389" spans="5:5" ht="15.75" customHeight="1" x14ac:dyDescent="0.3">
      <c r="E389" s="129"/>
    </row>
    <row r="390" spans="5:5" ht="15.75" customHeight="1" x14ac:dyDescent="0.3">
      <c r="E390" s="129"/>
    </row>
    <row r="391" spans="5:5" ht="15.75" customHeight="1" x14ac:dyDescent="0.3">
      <c r="E391" s="129"/>
    </row>
    <row r="392" spans="5:5" ht="15.75" customHeight="1" x14ac:dyDescent="0.3">
      <c r="E392" s="129"/>
    </row>
    <row r="393" spans="5:5" ht="15.75" customHeight="1" x14ac:dyDescent="0.3">
      <c r="E393" s="129"/>
    </row>
    <row r="394" spans="5:5" ht="15.75" customHeight="1" x14ac:dyDescent="0.3">
      <c r="E394" s="129"/>
    </row>
    <row r="395" spans="5:5" ht="15.75" customHeight="1" x14ac:dyDescent="0.3">
      <c r="E395" s="129"/>
    </row>
    <row r="396" spans="5:5" ht="15.75" customHeight="1" x14ac:dyDescent="0.3">
      <c r="E396" s="129"/>
    </row>
    <row r="397" spans="5:5" ht="15.75" customHeight="1" x14ac:dyDescent="0.3">
      <c r="E397" s="129"/>
    </row>
    <row r="398" spans="5:5" ht="15.75" customHeight="1" x14ac:dyDescent="0.3">
      <c r="E398" s="129"/>
    </row>
    <row r="399" spans="5:5" ht="15.75" customHeight="1" x14ac:dyDescent="0.3">
      <c r="E399" s="129"/>
    </row>
    <row r="400" spans="5:5" ht="15.75" customHeight="1" x14ac:dyDescent="0.3">
      <c r="E400" s="129"/>
    </row>
    <row r="401" spans="5:5" ht="15.75" customHeight="1" x14ac:dyDescent="0.3">
      <c r="E401" s="129"/>
    </row>
    <row r="402" spans="5:5" ht="15.75" customHeight="1" x14ac:dyDescent="0.3">
      <c r="E402" s="129"/>
    </row>
    <row r="403" spans="5:5" ht="15.75" customHeight="1" x14ac:dyDescent="0.3">
      <c r="E403" s="129"/>
    </row>
    <row r="404" spans="5:5" ht="15.75" customHeight="1" x14ac:dyDescent="0.3">
      <c r="E404" s="129"/>
    </row>
    <row r="405" spans="5:5" ht="15.75" customHeight="1" x14ac:dyDescent="0.3">
      <c r="E405" s="129"/>
    </row>
    <row r="406" spans="5:5" ht="15.75" customHeight="1" x14ac:dyDescent="0.3">
      <c r="E406" s="129"/>
    </row>
    <row r="407" spans="5:5" ht="15.75" customHeight="1" x14ac:dyDescent="0.3">
      <c r="E407" s="129"/>
    </row>
    <row r="408" spans="5:5" ht="15.75" customHeight="1" x14ac:dyDescent="0.3">
      <c r="E408" s="129"/>
    </row>
    <row r="409" spans="5:5" ht="15.75" customHeight="1" x14ac:dyDescent="0.3">
      <c r="E409" s="129"/>
    </row>
    <row r="410" spans="5:5" ht="15.75" customHeight="1" x14ac:dyDescent="0.3">
      <c r="E410" s="129"/>
    </row>
    <row r="411" spans="5:5" ht="15.75" customHeight="1" x14ac:dyDescent="0.3">
      <c r="E411" s="129"/>
    </row>
    <row r="412" spans="5:5" ht="15.75" customHeight="1" x14ac:dyDescent="0.3">
      <c r="E412" s="129"/>
    </row>
    <row r="413" spans="5:5" ht="15.75" customHeight="1" x14ac:dyDescent="0.3">
      <c r="E413" s="129"/>
    </row>
    <row r="414" spans="5:5" ht="15.75" customHeight="1" x14ac:dyDescent="0.3">
      <c r="E414" s="129"/>
    </row>
    <row r="415" spans="5:5" ht="15.75" customHeight="1" x14ac:dyDescent="0.3">
      <c r="E415" s="129"/>
    </row>
    <row r="416" spans="5:5" ht="15.75" customHeight="1" x14ac:dyDescent="0.3">
      <c r="E416" s="129"/>
    </row>
    <row r="417" spans="5:5" ht="15.75" customHeight="1" x14ac:dyDescent="0.3">
      <c r="E417" s="129"/>
    </row>
    <row r="418" spans="5:5" ht="15.75" customHeight="1" x14ac:dyDescent="0.3">
      <c r="E418" s="129"/>
    </row>
    <row r="419" spans="5:5" ht="15.75" customHeight="1" x14ac:dyDescent="0.3">
      <c r="E419" s="129"/>
    </row>
    <row r="420" spans="5:5" ht="15.75" customHeight="1" x14ac:dyDescent="0.3">
      <c r="E420" s="129"/>
    </row>
    <row r="421" spans="5:5" ht="15.75" customHeight="1" x14ac:dyDescent="0.3">
      <c r="E421" s="129"/>
    </row>
    <row r="422" spans="5:5" ht="15.75" customHeight="1" x14ac:dyDescent="0.3">
      <c r="E422" s="129"/>
    </row>
    <row r="423" spans="5:5" ht="15.75" customHeight="1" x14ac:dyDescent="0.3">
      <c r="E423" s="129"/>
    </row>
    <row r="424" spans="5:5" ht="15.75" customHeight="1" x14ac:dyDescent="0.3">
      <c r="E424" s="129"/>
    </row>
    <row r="425" spans="5:5" ht="15.75" customHeight="1" x14ac:dyDescent="0.3">
      <c r="E425" s="129"/>
    </row>
    <row r="426" spans="5:5" ht="15.75" customHeight="1" x14ac:dyDescent="0.3">
      <c r="E426" s="129"/>
    </row>
    <row r="427" spans="5:5" ht="15.75" customHeight="1" x14ac:dyDescent="0.3">
      <c r="E427" s="129"/>
    </row>
    <row r="428" spans="5:5" ht="15.75" customHeight="1" x14ac:dyDescent="0.3">
      <c r="E428" s="129"/>
    </row>
    <row r="429" spans="5:5" ht="15.75" customHeight="1" x14ac:dyDescent="0.3">
      <c r="E429" s="129"/>
    </row>
    <row r="430" spans="5:5" ht="15.75" customHeight="1" x14ac:dyDescent="0.3">
      <c r="E430" s="129"/>
    </row>
    <row r="431" spans="5:5" ht="15.75" customHeight="1" x14ac:dyDescent="0.3">
      <c r="E431" s="129"/>
    </row>
    <row r="432" spans="5:5" ht="15.75" customHeight="1" x14ac:dyDescent="0.3">
      <c r="E432" s="129"/>
    </row>
    <row r="433" spans="5:5" ht="15.75" customHeight="1" x14ac:dyDescent="0.3">
      <c r="E433" s="129"/>
    </row>
    <row r="434" spans="5:5" ht="15.75" customHeight="1" x14ac:dyDescent="0.3">
      <c r="E434" s="129"/>
    </row>
    <row r="435" spans="5:5" ht="15.75" customHeight="1" x14ac:dyDescent="0.3">
      <c r="E435" s="129"/>
    </row>
    <row r="436" spans="5:5" ht="15.75" customHeight="1" x14ac:dyDescent="0.3">
      <c r="E436" s="129"/>
    </row>
    <row r="437" spans="5:5" ht="15.75" customHeight="1" x14ac:dyDescent="0.3">
      <c r="E437" s="129"/>
    </row>
    <row r="438" spans="5:5" ht="15.75" customHeight="1" x14ac:dyDescent="0.3">
      <c r="E438" s="129"/>
    </row>
    <row r="439" spans="5:5" ht="15.75" customHeight="1" x14ac:dyDescent="0.3">
      <c r="E439" s="129"/>
    </row>
    <row r="440" spans="5:5" ht="15.75" customHeight="1" x14ac:dyDescent="0.3">
      <c r="E440" s="129"/>
    </row>
    <row r="441" spans="5:5" ht="15.75" customHeight="1" x14ac:dyDescent="0.3">
      <c r="E441" s="129"/>
    </row>
    <row r="442" spans="5:5" ht="15.75" customHeight="1" x14ac:dyDescent="0.3">
      <c r="E442" s="129"/>
    </row>
    <row r="443" spans="5:5" ht="15.75" customHeight="1" x14ac:dyDescent="0.3">
      <c r="E443" s="129"/>
    </row>
    <row r="444" spans="5:5" ht="15.75" customHeight="1" x14ac:dyDescent="0.3">
      <c r="E444" s="129"/>
    </row>
    <row r="445" spans="5:5" ht="15.75" customHeight="1" x14ac:dyDescent="0.3">
      <c r="E445" s="129"/>
    </row>
    <row r="446" spans="5:5" ht="15.75" customHeight="1" x14ac:dyDescent="0.3">
      <c r="E446" s="129"/>
    </row>
    <row r="447" spans="5:5" ht="15.75" customHeight="1" x14ac:dyDescent="0.3">
      <c r="E447" s="129"/>
    </row>
    <row r="448" spans="5:5" ht="15.75" customHeight="1" x14ac:dyDescent="0.3">
      <c r="E448" s="129"/>
    </row>
    <row r="449" spans="5:5" ht="15.75" customHeight="1" x14ac:dyDescent="0.3">
      <c r="E449" s="129"/>
    </row>
    <row r="450" spans="5:5" ht="15.75" customHeight="1" x14ac:dyDescent="0.3">
      <c r="E450" s="129"/>
    </row>
    <row r="451" spans="5:5" ht="15.75" customHeight="1" x14ac:dyDescent="0.3">
      <c r="E451" s="129"/>
    </row>
    <row r="452" spans="5:5" ht="15.75" customHeight="1" x14ac:dyDescent="0.3">
      <c r="E452" s="129"/>
    </row>
    <row r="453" spans="5:5" ht="15.75" customHeight="1" x14ac:dyDescent="0.3">
      <c r="E453" s="129"/>
    </row>
    <row r="454" spans="5:5" ht="15.75" customHeight="1" x14ac:dyDescent="0.3">
      <c r="E454" s="129"/>
    </row>
    <row r="455" spans="5:5" ht="15.75" customHeight="1" x14ac:dyDescent="0.3">
      <c r="E455" s="129"/>
    </row>
    <row r="456" spans="5:5" ht="15.75" customHeight="1" x14ac:dyDescent="0.3">
      <c r="E456" s="129"/>
    </row>
    <row r="457" spans="5:5" ht="15.75" customHeight="1" x14ac:dyDescent="0.3">
      <c r="E457" s="129"/>
    </row>
    <row r="458" spans="5:5" ht="15.75" customHeight="1" x14ac:dyDescent="0.3">
      <c r="E458" s="129"/>
    </row>
    <row r="459" spans="5:5" ht="15.75" customHeight="1" x14ac:dyDescent="0.3">
      <c r="E459" s="129"/>
    </row>
    <row r="460" spans="5:5" ht="15.75" customHeight="1" x14ac:dyDescent="0.3">
      <c r="E460" s="129"/>
    </row>
    <row r="461" spans="5:5" ht="15.75" customHeight="1" x14ac:dyDescent="0.3">
      <c r="E461" s="129"/>
    </row>
    <row r="462" spans="5:5" ht="15.75" customHeight="1" x14ac:dyDescent="0.3">
      <c r="E462" s="129"/>
    </row>
    <row r="463" spans="5:5" ht="15.75" customHeight="1" x14ac:dyDescent="0.3">
      <c r="E463" s="129"/>
    </row>
    <row r="464" spans="5:5" ht="15.75" customHeight="1" x14ac:dyDescent="0.3">
      <c r="E464" s="129"/>
    </row>
    <row r="465" spans="5:5" ht="15.75" customHeight="1" x14ac:dyDescent="0.3">
      <c r="E465" s="129"/>
    </row>
    <row r="466" spans="5:5" ht="15.75" customHeight="1" x14ac:dyDescent="0.3">
      <c r="E466" s="129"/>
    </row>
    <row r="467" spans="5:5" ht="15.75" customHeight="1" x14ac:dyDescent="0.3">
      <c r="E467" s="129"/>
    </row>
    <row r="468" spans="5:5" ht="15.75" customHeight="1" x14ac:dyDescent="0.3">
      <c r="E468" s="129"/>
    </row>
    <row r="469" spans="5:5" ht="15.75" customHeight="1" x14ac:dyDescent="0.3">
      <c r="E469" s="129"/>
    </row>
    <row r="470" spans="5:5" ht="15.75" customHeight="1" x14ac:dyDescent="0.3">
      <c r="E470" s="129"/>
    </row>
    <row r="471" spans="5:5" ht="15.75" customHeight="1" x14ac:dyDescent="0.3">
      <c r="E471" s="129"/>
    </row>
    <row r="472" spans="5:5" ht="15.75" customHeight="1" x14ac:dyDescent="0.3">
      <c r="E472" s="129"/>
    </row>
    <row r="473" spans="5:5" ht="15.75" customHeight="1" x14ac:dyDescent="0.3">
      <c r="E473" s="129"/>
    </row>
    <row r="474" spans="5:5" ht="15.75" customHeight="1" x14ac:dyDescent="0.3">
      <c r="E474" s="129"/>
    </row>
    <row r="475" spans="5:5" ht="15.75" customHeight="1" x14ac:dyDescent="0.3">
      <c r="E475" s="129"/>
    </row>
    <row r="476" spans="5:5" ht="15.75" customHeight="1" x14ac:dyDescent="0.3">
      <c r="E476" s="129"/>
    </row>
    <row r="477" spans="5:5" ht="15.75" customHeight="1" x14ac:dyDescent="0.3">
      <c r="E477" s="129"/>
    </row>
    <row r="478" spans="5:5" ht="15.75" customHeight="1" x14ac:dyDescent="0.3">
      <c r="E478" s="129"/>
    </row>
    <row r="479" spans="5:5" ht="15.75" customHeight="1" x14ac:dyDescent="0.3">
      <c r="E479" s="129"/>
    </row>
    <row r="480" spans="5:5" ht="15.75" customHeight="1" x14ac:dyDescent="0.3">
      <c r="E480" s="129"/>
    </row>
    <row r="481" spans="5:5" ht="15.75" customHeight="1" x14ac:dyDescent="0.3">
      <c r="E481" s="129"/>
    </row>
    <row r="482" spans="5:5" ht="15.75" customHeight="1" x14ac:dyDescent="0.3">
      <c r="E482" s="129"/>
    </row>
    <row r="483" spans="5:5" ht="15.75" customHeight="1" x14ac:dyDescent="0.3">
      <c r="E483" s="129"/>
    </row>
    <row r="484" spans="5:5" ht="15.75" customHeight="1" x14ac:dyDescent="0.3">
      <c r="E484" s="129"/>
    </row>
    <row r="485" spans="5:5" ht="15.75" customHeight="1" x14ac:dyDescent="0.3">
      <c r="E485" s="129"/>
    </row>
    <row r="486" spans="5:5" ht="15.75" customHeight="1" x14ac:dyDescent="0.3">
      <c r="E486" s="129"/>
    </row>
    <row r="487" spans="5:5" ht="15.75" customHeight="1" x14ac:dyDescent="0.3">
      <c r="E487" s="129"/>
    </row>
    <row r="488" spans="5:5" ht="15.75" customHeight="1" x14ac:dyDescent="0.3">
      <c r="E488" s="129"/>
    </row>
    <row r="489" spans="5:5" ht="15.75" customHeight="1" x14ac:dyDescent="0.3">
      <c r="E489" s="129"/>
    </row>
    <row r="490" spans="5:5" ht="15.75" customHeight="1" x14ac:dyDescent="0.3">
      <c r="E490" s="129"/>
    </row>
    <row r="491" spans="5:5" ht="15.75" customHeight="1" x14ac:dyDescent="0.3">
      <c r="E491" s="129"/>
    </row>
    <row r="492" spans="5:5" ht="15.75" customHeight="1" x14ac:dyDescent="0.3">
      <c r="E492" s="129"/>
    </row>
    <row r="493" spans="5:5" ht="15.75" customHeight="1" x14ac:dyDescent="0.3">
      <c r="E493" s="129"/>
    </row>
    <row r="494" spans="5:5" ht="15.75" customHeight="1" x14ac:dyDescent="0.3">
      <c r="E494" s="129"/>
    </row>
    <row r="495" spans="5:5" ht="15.75" customHeight="1" x14ac:dyDescent="0.3">
      <c r="E495" s="129"/>
    </row>
    <row r="496" spans="5:5" ht="15.75" customHeight="1" x14ac:dyDescent="0.3">
      <c r="E496" s="129"/>
    </row>
    <row r="497" spans="5:5" ht="15.75" customHeight="1" x14ac:dyDescent="0.3">
      <c r="E497" s="129"/>
    </row>
    <row r="498" spans="5:5" ht="15.75" customHeight="1" x14ac:dyDescent="0.3">
      <c r="E498" s="129"/>
    </row>
    <row r="499" spans="5:5" ht="15.75" customHeight="1" x14ac:dyDescent="0.3">
      <c r="E499" s="129"/>
    </row>
    <row r="500" spans="5:5" ht="15.75" customHeight="1" x14ac:dyDescent="0.3">
      <c r="E500" s="129"/>
    </row>
    <row r="501" spans="5:5" ht="15.75" customHeight="1" x14ac:dyDescent="0.3">
      <c r="E501" s="129"/>
    </row>
    <row r="502" spans="5:5" ht="15.75" customHeight="1" x14ac:dyDescent="0.3">
      <c r="E502" s="129"/>
    </row>
    <row r="503" spans="5:5" ht="15.75" customHeight="1" x14ac:dyDescent="0.3">
      <c r="E503" s="129"/>
    </row>
    <row r="504" spans="5:5" ht="15.75" customHeight="1" x14ac:dyDescent="0.3">
      <c r="E504" s="129"/>
    </row>
    <row r="505" spans="5:5" ht="15.75" customHeight="1" x14ac:dyDescent="0.3">
      <c r="E505" s="129"/>
    </row>
    <row r="506" spans="5:5" ht="15.75" customHeight="1" x14ac:dyDescent="0.3">
      <c r="E506" s="129"/>
    </row>
    <row r="507" spans="5:5" ht="15.75" customHeight="1" x14ac:dyDescent="0.3">
      <c r="E507" s="129"/>
    </row>
    <row r="508" spans="5:5" ht="15.75" customHeight="1" x14ac:dyDescent="0.3">
      <c r="E508" s="129"/>
    </row>
    <row r="509" spans="5:5" ht="15.75" customHeight="1" x14ac:dyDescent="0.3">
      <c r="E509" s="129"/>
    </row>
    <row r="510" spans="5:5" ht="15.75" customHeight="1" x14ac:dyDescent="0.3">
      <c r="E510" s="129"/>
    </row>
    <row r="511" spans="5:5" ht="15.75" customHeight="1" x14ac:dyDescent="0.3">
      <c r="E511" s="129"/>
    </row>
    <row r="512" spans="5:5" ht="15.75" customHeight="1" x14ac:dyDescent="0.3">
      <c r="E512" s="129"/>
    </row>
    <row r="513" spans="5:5" ht="15.75" customHeight="1" x14ac:dyDescent="0.3">
      <c r="E513" s="129"/>
    </row>
    <row r="514" spans="5:5" ht="15.75" customHeight="1" x14ac:dyDescent="0.3">
      <c r="E514" s="129"/>
    </row>
    <row r="515" spans="5:5" ht="15.75" customHeight="1" x14ac:dyDescent="0.3">
      <c r="E515" s="129"/>
    </row>
    <row r="516" spans="5:5" ht="15.75" customHeight="1" x14ac:dyDescent="0.3">
      <c r="E516" s="129"/>
    </row>
    <row r="517" spans="5:5" ht="15.75" customHeight="1" x14ac:dyDescent="0.3">
      <c r="E517" s="129"/>
    </row>
    <row r="518" spans="5:5" ht="15.75" customHeight="1" x14ac:dyDescent="0.3">
      <c r="E518" s="129"/>
    </row>
    <row r="519" spans="5:5" ht="15.75" customHeight="1" x14ac:dyDescent="0.3">
      <c r="E519" s="129"/>
    </row>
    <row r="520" spans="5:5" ht="15.75" customHeight="1" x14ac:dyDescent="0.3">
      <c r="E520" s="129"/>
    </row>
    <row r="521" spans="5:5" ht="15.75" customHeight="1" x14ac:dyDescent="0.3">
      <c r="E521" s="129"/>
    </row>
    <row r="522" spans="5:5" ht="15.75" customHeight="1" x14ac:dyDescent="0.3">
      <c r="E522" s="129"/>
    </row>
    <row r="523" spans="5:5" ht="15.75" customHeight="1" x14ac:dyDescent="0.3">
      <c r="E523" s="129"/>
    </row>
    <row r="524" spans="5:5" ht="15.75" customHeight="1" x14ac:dyDescent="0.3">
      <c r="E524" s="129"/>
    </row>
    <row r="525" spans="5:5" ht="15.75" customHeight="1" x14ac:dyDescent="0.3">
      <c r="E525" s="129"/>
    </row>
    <row r="526" spans="5:5" ht="15.75" customHeight="1" x14ac:dyDescent="0.3">
      <c r="E526" s="129"/>
    </row>
    <row r="527" spans="5:5" ht="15.75" customHeight="1" x14ac:dyDescent="0.3">
      <c r="E527" s="129"/>
    </row>
    <row r="528" spans="5:5" ht="15.75" customHeight="1" x14ac:dyDescent="0.3">
      <c r="E528" s="129"/>
    </row>
    <row r="529" spans="5:5" ht="15.75" customHeight="1" x14ac:dyDescent="0.3">
      <c r="E529" s="129"/>
    </row>
    <row r="530" spans="5:5" ht="15.75" customHeight="1" x14ac:dyDescent="0.3">
      <c r="E530" s="129"/>
    </row>
    <row r="531" spans="5:5" ht="15.75" customHeight="1" x14ac:dyDescent="0.3">
      <c r="E531" s="129"/>
    </row>
    <row r="532" spans="5:5" ht="15.75" customHeight="1" x14ac:dyDescent="0.3">
      <c r="E532" s="129"/>
    </row>
    <row r="533" spans="5:5" ht="15.75" customHeight="1" x14ac:dyDescent="0.3">
      <c r="E533" s="129"/>
    </row>
    <row r="534" spans="5:5" ht="15.75" customHeight="1" x14ac:dyDescent="0.3">
      <c r="E534" s="129"/>
    </row>
    <row r="535" spans="5:5" ht="15.75" customHeight="1" x14ac:dyDescent="0.3">
      <c r="E535" s="129"/>
    </row>
    <row r="536" spans="5:5" ht="15.75" customHeight="1" x14ac:dyDescent="0.3">
      <c r="E536" s="129"/>
    </row>
    <row r="537" spans="5:5" ht="15.75" customHeight="1" x14ac:dyDescent="0.3">
      <c r="E537" s="129"/>
    </row>
    <row r="538" spans="5:5" ht="15.75" customHeight="1" x14ac:dyDescent="0.3">
      <c r="E538" s="129"/>
    </row>
    <row r="539" spans="5:5" ht="15.75" customHeight="1" x14ac:dyDescent="0.3">
      <c r="E539" s="129"/>
    </row>
    <row r="540" spans="5:5" ht="15.75" customHeight="1" x14ac:dyDescent="0.3">
      <c r="E540" s="129"/>
    </row>
    <row r="541" spans="5:5" ht="15.75" customHeight="1" x14ac:dyDescent="0.3">
      <c r="E541" s="129"/>
    </row>
    <row r="542" spans="5:5" ht="15.75" customHeight="1" x14ac:dyDescent="0.3">
      <c r="E542" s="129"/>
    </row>
    <row r="543" spans="5:5" ht="15.75" customHeight="1" x14ac:dyDescent="0.3">
      <c r="E543" s="129"/>
    </row>
    <row r="544" spans="5:5" ht="15.75" customHeight="1" x14ac:dyDescent="0.3">
      <c r="E544" s="129"/>
    </row>
    <row r="545" spans="5:5" ht="15.75" customHeight="1" x14ac:dyDescent="0.3">
      <c r="E545" s="129"/>
    </row>
    <row r="546" spans="5:5" ht="15.75" customHeight="1" x14ac:dyDescent="0.3">
      <c r="E546" s="129"/>
    </row>
    <row r="547" spans="5:5" ht="15.75" customHeight="1" x14ac:dyDescent="0.3">
      <c r="E547" s="129"/>
    </row>
    <row r="548" spans="5:5" ht="15.75" customHeight="1" x14ac:dyDescent="0.3">
      <c r="E548" s="129"/>
    </row>
    <row r="549" spans="5:5" ht="15.75" customHeight="1" x14ac:dyDescent="0.3">
      <c r="E549" s="129"/>
    </row>
    <row r="550" spans="5:5" ht="15.75" customHeight="1" x14ac:dyDescent="0.3">
      <c r="E550" s="129"/>
    </row>
    <row r="551" spans="5:5" ht="15.75" customHeight="1" x14ac:dyDescent="0.3">
      <c r="E551" s="129"/>
    </row>
    <row r="552" spans="5:5" ht="15.75" customHeight="1" x14ac:dyDescent="0.3">
      <c r="E552" s="129"/>
    </row>
    <row r="553" spans="5:5" ht="15.75" customHeight="1" x14ac:dyDescent="0.3">
      <c r="E553" s="129"/>
    </row>
    <row r="554" spans="5:5" ht="15.75" customHeight="1" x14ac:dyDescent="0.3">
      <c r="E554" s="129"/>
    </row>
    <row r="555" spans="5:5" ht="15.75" customHeight="1" x14ac:dyDescent="0.3">
      <c r="E555" s="129"/>
    </row>
    <row r="556" spans="5:5" ht="15.75" customHeight="1" x14ac:dyDescent="0.3">
      <c r="E556" s="129"/>
    </row>
    <row r="557" spans="5:5" ht="15.75" customHeight="1" x14ac:dyDescent="0.3">
      <c r="E557" s="129"/>
    </row>
    <row r="558" spans="5:5" ht="15.75" customHeight="1" x14ac:dyDescent="0.3">
      <c r="E558" s="129"/>
    </row>
    <row r="559" spans="5:5" ht="15.75" customHeight="1" x14ac:dyDescent="0.3">
      <c r="E559" s="129"/>
    </row>
    <row r="560" spans="5:5" ht="15.75" customHeight="1" x14ac:dyDescent="0.3">
      <c r="E560" s="129"/>
    </row>
    <row r="561" spans="5:5" ht="15.75" customHeight="1" x14ac:dyDescent="0.3">
      <c r="E561" s="129"/>
    </row>
    <row r="562" spans="5:5" ht="15.75" customHeight="1" x14ac:dyDescent="0.3">
      <c r="E562" s="129"/>
    </row>
    <row r="563" spans="5:5" ht="15.75" customHeight="1" x14ac:dyDescent="0.3">
      <c r="E563" s="129"/>
    </row>
    <row r="564" spans="5:5" ht="15.75" customHeight="1" x14ac:dyDescent="0.3">
      <c r="E564" s="129"/>
    </row>
    <row r="565" spans="5:5" ht="15.75" customHeight="1" x14ac:dyDescent="0.3">
      <c r="E565" s="129"/>
    </row>
    <row r="566" spans="5:5" ht="15.75" customHeight="1" x14ac:dyDescent="0.3">
      <c r="E566" s="129"/>
    </row>
    <row r="567" spans="5:5" ht="15.75" customHeight="1" x14ac:dyDescent="0.3">
      <c r="E567" s="129"/>
    </row>
    <row r="568" spans="5:5" ht="15.75" customHeight="1" x14ac:dyDescent="0.3">
      <c r="E568" s="129"/>
    </row>
    <row r="569" spans="5:5" ht="15.75" customHeight="1" x14ac:dyDescent="0.3">
      <c r="E569" s="129"/>
    </row>
    <row r="570" spans="5:5" ht="15.75" customHeight="1" x14ac:dyDescent="0.3">
      <c r="E570" s="129"/>
    </row>
    <row r="571" spans="5:5" ht="15.75" customHeight="1" x14ac:dyDescent="0.3">
      <c r="E571" s="129"/>
    </row>
    <row r="572" spans="5:5" ht="15.75" customHeight="1" x14ac:dyDescent="0.3">
      <c r="E572" s="129"/>
    </row>
    <row r="573" spans="5:5" ht="15.75" customHeight="1" x14ac:dyDescent="0.3">
      <c r="E573" s="129"/>
    </row>
    <row r="574" spans="5:5" ht="15.75" customHeight="1" x14ac:dyDescent="0.3">
      <c r="E574" s="129"/>
    </row>
    <row r="575" spans="5:5" ht="15.75" customHeight="1" x14ac:dyDescent="0.3">
      <c r="E575" s="129"/>
    </row>
    <row r="576" spans="5:5" ht="15.75" customHeight="1" x14ac:dyDescent="0.3">
      <c r="E576" s="129"/>
    </row>
    <row r="577" spans="5:5" ht="15.75" customHeight="1" x14ac:dyDescent="0.3">
      <c r="E577" s="129"/>
    </row>
    <row r="578" spans="5:5" ht="15.75" customHeight="1" x14ac:dyDescent="0.3">
      <c r="E578" s="129"/>
    </row>
    <row r="579" spans="5:5" ht="15.75" customHeight="1" x14ac:dyDescent="0.3">
      <c r="E579" s="129"/>
    </row>
    <row r="580" spans="5:5" ht="15.75" customHeight="1" x14ac:dyDescent="0.3">
      <c r="E580" s="129"/>
    </row>
    <row r="581" spans="5:5" ht="15.75" customHeight="1" x14ac:dyDescent="0.3">
      <c r="E581" s="129"/>
    </row>
    <row r="582" spans="5:5" ht="15.75" customHeight="1" x14ac:dyDescent="0.3">
      <c r="E582" s="129"/>
    </row>
    <row r="583" spans="5:5" ht="15.75" customHeight="1" x14ac:dyDescent="0.3">
      <c r="E583" s="129"/>
    </row>
    <row r="584" spans="5:5" ht="15.75" customHeight="1" x14ac:dyDescent="0.3">
      <c r="E584" s="129"/>
    </row>
    <row r="585" spans="5:5" ht="15.75" customHeight="1" x14ac:dyDescent="0.3">
      <c r="E585" s="129"/>
    </row>
    <row r="586" spans="5:5" ht="15.75" customHeight="1" x14ac:dyDescent="0.3">
      <c r="E586" s="129"/>
    </row>
    <row r="587" spans="5:5" ht="15.75" customHeight="1" x14ac:dyDescent="0.3">
      <c r="E587" s="129"/>
    </row>
    <row r="588" spans="5:5" ht="15.75" customHeight="1" x14ac:dyDescent="0.3">
      <c r="E588" s="129"/>
    </row>
    <row r="589" spans="5:5" ht="15.75" customHeight="1" x14ac:dyDescent="0.3">
      <c r="E589" s="129"/>
    </row>
    <row r="590" spans="5:5" ht="15.75" customHeight="1" x14ac:dyDescent="0.3">
      <c r="E590" s="129"/>
    </row>
    <row r="591" spans="5:5" ht="15.75" customHeight="1" x14ac:dyDescent="0.3">
      <c r="E591" s="129"/>
    </row>
    <row r="592" spans="5:5" ht="15.75" customHeight="1" x14ac:dyDescent="0.3">
      <c r="E592" s="129"/>
    </row>
    <row r="593" spans="5:5" ht="15.75" customHeight="1" x14ac:dyDescent="0.3">
      <c r="E593" s="129"/>
    </row>
    <row r="594" spans="5:5" ht="15.75" customHeight="1" x14ac:dyDescent="0.3">
      <c r="E594" s="129"/>
    </row>
    <row r="595" spans="5:5" ht="15.75" customHeight="1" x14ac:dyDescent="0.3">
      <c r="E595" s="129"/>
    </row>
    <row r="596" spans="5:5" ht="15.75" customHeight="1" x14ac:dyDescent="0.3">
      <c r="E596" s="129"/>
    </row>
    <row r="597" spans="5:5" ht="15.75" customHeight="1" x14ac:dyDescent="0.3">
      <c r="E597" s="129"/>
    </row>
    <row r="598" spans="5:5" ht="15.75" customHeight="1" x14ac:dyDescent="0.3">
      <c r="E598" s="129"/>
    </row>
    <row r="599" spans="5:5" ht="15.75" customHeight="1" x14ac:dyDescent="0.3">
      <c r="E599" s="129"/>
    </row>
    <row r="600" spans="5:5" ht="15.75" customHeight="1" x14ac:dyDescent="0.3">
      <c r="E600" s="129"/>
    </row>
    <row r="601" spans="5:5" ht="15.75" customHeight="1" x14ac:dyDescent="0.3">
      <c r="E601" s="129"/>
    </row>
    <row r="602" spans="5:5" ht="15.75" customHeight="1" x14ac:dyDescent="0.3">
      <c r="E602" s="129"/>
    </row>
    <row r="603" spans="5:5" ht="15.75" customHeight="1" x14ac:dyDescent="0.3">
      <c r="E603" s="129"/>
    </row>
    <row r="604" spans="5:5" ht="15.75" customHeight="1" x14ac:dyDescent="0.3">
      <c r="E604" s="129"/>
    </row>
    <row r="605" spans="5:5" ht="15.75" customHeight="1" x14ac:dyDescent="0.3">
      <c r="E605" s="129"/>
    </row>
    <row r="606" spans="5:5" ht="15.75" customHeight="1" x14ac:dyDescent="0.3">
      <c r="E606" s="129"/>
    </row>
    <row r="607" spans="5:5" ht="15.75" customHeight="1" x14ac:dyDescent="0.3">
      <c r="E607" s="129"/>
    </row>
    <row r="608" spans="5:5" ht="15.75" customHeight="1" x14ac:dyDescent="0.3">
      <c r="E608" s="129"/>
    </row>
    <row r="609" spans="5:5" ht="15.75" customHeight="1" x14ac:dyDescent="0.3">
      <c r="E609" s="129"/>
    </row>
    <row r="610" spans="5:5" ht="15.75" customHeight="1" x14ac:dyDescent="0.3">
      <c r="E610" s="129"/>
    </row>
    <row r="611" spans="5:5" ht="15.75" customHeight="1" x14ac:dyDescent="0.3">
      <c r="E611" s="129"/>
    </row>
    <row r="612" spans="5:5" ht="15.75" customHeight="1" x14ac:dyDescent="0.3">
      <c r="E612" s="129"/>
    </row>
    <row r="613" spans="5:5" ht="15.75" customHeight="1" x14ac:dyDescent="0.3">
      <c r="E613" s="129"/>
    </row>
    <row r="614" spans="5:5" ht="15.75" customHeight="1" x14ac:dyDescent="0.3">
      <c r="E614" s="129"/>
    </row>
    <row r="615" spans="5:5" ht="15.75" customHeight="1" x14ac:dyDescent="0.3">
      <c r="E615" s="129"/>
    </row>
    <row r="616" spans="5:5" ht="15.75" customHeight="1" x14ac:dyDescent="0.3">
      <c r="E616" s="129"/>
    </row>
    <row r="617" spans="5:5" ht="15.75" customHeight="1" x14ac:dyDescent="0.3">
      <c r="E617" s="129"/>
    </row>
    <row r="618" spans="5:5" ht="15.75" customHeight="1" x14ac:dyDescent="0.3">
      <c r="E618" s="129"/>
    </row>
    <row r="619" spans="5:5" ht="15.75" customHeight="1" x14ac:dyDescent="0.3">
      <c r="E619" s="129"/>
    </row>
    <row r="620" spans="5:5" ht="15.75" customHeight="1" x14ac:dyDescent="0.3">
      <c r="E620" s="129"/>
    </row>
    <row r="621" spans="5:5" ht="15.75" customHeight="1" x14ac:dyDescent="0.3">
      <c r="E621" s="129"/>
    </row>
    <row r="622" spans="5:5" ht="15.75" customHeight="1" x14ac:dyDescent="0.3">
      <c r="E622" s="129"/>
    </row>
    <row r="623" spans="5:5" ht="15.75" customHeight="1" x14ac:dyDescent="0.3">
      <c r="E623" s="129"/>
    </row>
    <row r="624" spans="5:5" ht="15.75" customHeight="1" x14ac:dyDescent="0.3">
      <c r="E624" s="129"/>
    </row>
    <row r="625" spans="5:5" ht="15.75" customHeight="1" x14ac:dyDescent="0.3">
      <c r="E625" s="129"/>
    </row>
    <row r="626" spans="5:5" ht="15.75" customHeight="1" x14ac:dyDescent="0.3">
      <c r="E626" s="129"/>
    </row>
    <row r="627" spans="5:5" ht="15.75" customHeight="1" x14ac:dyDescent="0.3">
      <c r="E627" s="129"/>
    </row>
    <row r="628" spans="5:5" ht="15.75" customHeight="1" x14ac:dyDescent="0.3">
      <c r="E628" s="129"/>
    </row>
    <row r="629" spans="5:5" ht="15.75" customHeight="1" x14ac:dyDescent="0.3">
      <c r="E629" s="129"/>
    </row>
    <row r="630" spans="5:5" ht="15.75" customHeight="1" x14ac:dyDescent="0.3">
      <c r="E630" s="129"/>
    </row>
    <row r="631" spans="5:5" ht="15.75" customHeight="1" x14ac:dyDescent="0.3">
      <c r="E631" s="129"/>
    </row>
    <row r="632" spans="5:5" ht="15.75" customHeight="1" x14ac:dyDescent="0.3">
      <c r="E632" s="129"/>
    </row>
    <row r="633" spans="5:5" ht="15.75" customHeight="1" x14ac:dyDescent="0.3">
      <c r="E633" s="129"/>
    </row>
    <row r="634" spans="5:5" ht="15.75" customHeight="1" x14ac:dyDescent="0.3">
      <c r="E634" s="129"/>
    </row>
    <row r="635" spans="5:5" ht="15.75" customHeight="1" x14ac:dyDescent="0.3">
      <c r="E635" s="129"/>
    </row>
    <row r="636" spans="5:5" ht="15.75" customHeight="1" x14ac:dyDescent="0.3">
      <c r="E636" s="129"/>
    </row>
    <row r="637" spans="5:5" ht="15.75" customHeight="1" x14ac:dyDescent="0.3">
      <c r="E637" s="129"/>
    </row>
    <row r="638" spans="5:5" ht="15.75" customHeight="1" x14ac:dyDescent="0.3">
      <c r="E638" s="129"/>
    </row>
    <row r="639" spans="5:5" ht="15.75" customHeight="1" x14ac:dyDescent="0.3">
      <c r="E639" s="129"/>
    </row>
    <row r="640" spans="5:5" ht="15.75" customHeight="1" x14ac:dyDescent="0.3">
      <c r="E640" s="129"/>
    </row>
    <row r="641" spans="5:5" ht="15.75" customHeight="1" x14ac:dyDescent="0.3">
      <c r="E641" s="129"/>
    </row>
    <row r="642" spans="5:5" ht="15.75" customHeight="1" x14ac:dyDescent="0.3">
      <c r="E642" s="129"/>
    </row>
    <row r="643" spans="5:5" ht="15.75" customHeight="1" x14ac:dyDescent="0.3">
      <c r="E643" s="129"/>
    </row>
    <row r="644" spans="5:5" ht="15.75" customHeight="1" x14ac:dyDescent="0.3">
      <c r="E644" s="129"/>
    </row>
    <row r="645" spans="5:5" ht="15.75" customHeight="1" x14ac:dyDescent="0.3">
      <c r="E645" s="129"/>
    </row>
    <row r="646" spans="5:5" ht="15.75" customHeight="1" x14ac:dyDescent="0.3">
      <c r="E646" s="129"/>
    </row>
    <row r="647" spans="5:5" ht="15.75" customHeight="1" x14ac:dyDescent="0.3">
      <c r="E647" s="129"/>
    </row>
    <row r="648" spans="5:5" ht="15.75" customHeight="1" x14ac:dyDescent="0.3">
      <c r="E648" s="129"/>
    </row>
    <row r="649" spans="5:5" ht="15.75" customHeight="1" x14ac:dyDescent="0.3">
      <c r="E649" s="129"/>
    </row>
    <row r="650" spans="5:5" ht="15.75" customHeight="1" x14ac:dyDescent="0.3">
      <c r="E650" s="129"/>
    </row>
    <row r="651" spans="5:5" ht="15.75" customHeight="1" x14ac:dyDescent="0.3">
      <c r="E651" s="129"/>
    </row>
    <row r="652" spans="5:5" ht="15.75" customHeight="1" x14ac:dyDescent="0.3">
      <c r="E652" s="129"/>
    </row>
    <row r="653" spans="5:5" ht="15.75" customHeight="1" x14ac:dyDescent="0.3">
      <c r="E653" s="129"/>
    </row>
    <row r="654" spans="5:5" ht="15.75" customHeight="1" x14ac:dyDescent="0.3">
      <c r="E654" s="129"/>
    </row>
    <row r="655" spans="5:5" ht="15.75" customHeight="1" x14ac:dyDescent="0.3">
      <c r="E655" s="129"/>
    </row>
    <row r="656" spans="5:5" ht="15.75" customHeight="1" x14ac:dyDescent="0.3">
      <c r="E656" s="129"/>
    </row>
    <row r="657" spans="5:5" ht="15.75" customHeight="1" x14ac:dyDescent="0.3">
      <c r="E657" s="129"/>
    </row>
    <row r="658" spans="5:5" ht="15.75" customHeight="1" x14ac:dyDescent="0.3">
      <c r="E658" s="129"/>
    </row>
    <row r="659" spans="5:5" ht="15.75" customHeight="1" x14ac:dyDescent="0.3">
      <c r="E659" s="129"/>
    </row>
    <row r="660" spans="5:5" ht="15.75" customHeight="1" x14ac:dyDescent="0.3">
      <c r="E660" s="129"/>
    </row>
    <row r="661" spans="5:5" ht="15.75" customHeight="1" x14ac:dyDescent="0.3">
      <c r="E661" s="129"/>
    </row>
    <row r="662" spans="5:5" ht="15.75" customHeight="1" x14ac:dyDescent="0.3">
      <c r="E662" s="129"/>
    </row>
    <row r="663" spans="5:5" ht="15.75" customHeight="1" x14ac:dyDescent="0.3">
      <c r="E663" s="129"/>
    </row>
    <row r="664" spans="5:5" ht="15.75" customHeight="1" x14ac:dyDescent="0.3">
      <c r="E664" s="129"/>
    </row>
    <row r="665" spans="5:5" ht="15.75" customHeight="1" x14ac:dyDescent="0.3">
      <c r="E665" s="129"/>
    </row>
    <row r="666" spans="5:5" ht="15.75" customHeight="1" x14ac:dyDescent="0.3">
      <c r="E666" s="129"/>
    </row>
    <row r="667" spans="5:5" ht="15.75" customHeight="1" x14ac:dyDescent="0.3">
      <c r="E667" s="129"/>
    </row>
    <row r="668" spans="5:5" ht="15.75" customHeight="1" x14ac:dyDescent="0.3">
      <c r="E668" s="129"/>
    </row>
    <row r="669" spans="5:5" ht="15.75" customHeight="1" x14ac:dyDescent="0.3">
      <c r="E669" s="129"/>
    </row>
    <row r="670" spans="5:5" ht="15.75" customHeight="1" x14ac:dyDescent="0.3">
      <c r="E670" s="129"/>
    </row>
    <row r="671" spans="5:5" ht="15.75" customHeight="1" x14ac:dyDescent="0.3">
      <c r="E671" s="129"/>
    </row>
    <row r="672" spans="5:5" ht="15.75" customHeight="1" x14ac:dyDescent="0.3">
      <c r="E672" s="129"/>
    </row>
    <row r="673" spans="5:5" ht="15.75" customHeight="1" x14ac:dyDescent="0.3">
      <c r="E673" s="129"/>
    </row>
    <row r="674" spans="5:5" ht="15.75" customHeight="1" x14ac:dyDescent="0.3">
      <c r="E674" s="129"/>
    </row>
    <row r="675" spans="5:5" ht="15.75" customHeight="1" x14ac:dyDescent="0.3">
      <c r="E675" s="129"/>
    </row>
    <row r="676" spans="5:5" ht="15.75" customHeight="1" x14ac:dyDescent="0.3">
      <c r="E676" s="129"/>
    </row>
    <row r="677" spans="5:5" ht="15.75" customHeight="1" x14ac:dyDescent="0.3">
      <c r="E677" s="129"/>
    </row>
    <row r="678" spans="5:5" ht="15.75" customHeight="1" x14ac:dyDescent="0.3">
      <c r="E678" s="129"/>
    </row>
    <row r="679" spans="5:5" ht="15.75" customHeight="1" x14ac:dyDescent="0.3">
      <c r="E679" s="129"/>
    </row>
    <row r="680" spans="5:5" ht="15.75" customHeight="1" x14ac:dyDescent="0.3">
      <c r="E680" s="129"/>
    </row>
    <row r="681" spans="5:5" ht="15.75" customHeight="1" x14ac:dyDescent="0.3">
      <c r="E681" s="129"/>
    </row>
    <row r="682" spans="5:5" ht="15.75" customHeight="1" x14ac:dyDescent="0.3">
      <c r="E682" s="129"/>
    </row>
    <row r="683" spans="5:5" ht="15.75" customHeight="1" x14ac:dyDescent="0.3">
      <c r="E683" s="129"/>
    </row>
    <row r="684" spans="5:5" ht="15.75" customHeight="1" x14ac:dyDescent="0.3">
      <c r="E684" s="129"/>
    </row>
    <row r="685" spans="5:5" ht="15.75" customHeight="1" x14ac:dyDescent="0.3">
      <c r="E685" s="129"/>
    </row>
    <row r="686" spans="5:5" ht="15.75" customHeight="1" x14ac:dyDescent="0.3">
      <c r="E686" s="129"/>
    </row>
    <row r="687" spans="5:5" ht="15.75" customHeight="1" x14ac:dyDescent="0.3">
      <c r="E687" s="129"/>
    </row>
    <row r="688" spans="5:5" ht="15.75" customHeight="1" x14ac:dyDescent="0.3">
      <c r="E688" s="129"/>
    </row>
    <row r="689" spans="5:5" ht="15.75" customHeight="1" x14ac:dyDescent="0.3">
      <c r="E689" s="129"/>
    </row>
    <row r="690" spans="5:5" ht="15.75" customHeight="1" x14ac:dyDescent="0.3">
      <c r="E690" s="129"/>
    </row>
    <row r="691" spans="5:5" ht="15.75" customHeight="1" x14ac:dyDescent="0.3">
      <c r="E691" s="129"/>
    </row>
    <row r="692" spans="5:5" ht="15.75" customHeight="1" x14ac:dyDescent="0.3">
      <c r="E692" s="129"/>
    </row>
    <row r="693" spans="5:5" ht="15.75" customHeight="1" x14ac:dyDescent="0.3">
      <c r="E693" s="129"/>
    </row>
    <row r="694" spans="5:5" ht="15.75" customHeight="1" x14ac:dyDescent="0.3">
      <c r="E694" s="129"/>
    </row>
    <row r="695" spans="5:5" ht="15.75" customHeight="1" x14ac:dyDescent="0.3">
      <c r="E695" s="129"/>
    </row>
    <row r="696" spans="5:5" ht="15.75" customHeight="1" x14ac:dyDescent="0.3">
      <c r="E696" s="129"/>
    </row>
    <row r="697" spans="5:5" ht="15.75" customHeight="1" x14ac:dyDescent="0.3">
      <c r="E697" s="129"/>
    </row>
    <row r="698" spans="5:5" ht="15.75" customHeight="1" x14ac:dyDescent="0.3">
      <c r="E698" s="129"/>
    </row>
    <row r="699" spans="5:5" ht="15.75" customHeight="1" x14ac:dyDescent="0.3">
      <c r="E699" s="129"/>
    </row>
    <row r="700" spans="5:5" ht="15.75" customHeight="1" x14ac:dyDescent="0.3">
      <c r="E700" s="129"/>
    </row>
    <row r="701" spans="5:5" ht="15.75" customHeight="1" x14ac:dyDescent="0.3">
      <c r="E701" s="129"/>
    </row>
    <row r="702" spans="5:5" ht="15.75" customHeight="1" x14ac:dyDescent="0.3">
      <c r="E702" s="129"/>
    </row>
    <row r="703" spans="5:5" ht="15.75" customHeight="1" x14ac:dyDescent="0.3">
      <c r="E703" s="129"/>
    </row>
    <row r="704" spans="5:5" ht="15.75" customHeight="1" x14ac:dyDescent="0.3">
      <c r="E704" s="129"/>
    </row>
    <row r="705" spans="5:5" ht="15.75" customHeight="1" x14ac:dyDescent="0.3">
      <c r="E705" s="129"/>
    </row>
    <row r="706" spans="5:5" ht="15.75" customHeight="1" x14ac:dyDescent="0.3">
      <c r="E706" s="129"/>
    </row>
    <row r="707" spans="5:5" ht="15.75" customHeight="1" x14ac:dyDescent="0.3">
      <c r="E707" s="129"/>
    </row>
    <row r="708" spans="5:5" ht="15.75" customHeight="1" x14ac:dyDescent="0.3">
      <c r="E708" s="129"/>
    </row>
    <row r="709" spans="5:5" ht="15.75" customHeight="1" x14ac:dyDescent="0.3">
      <c r="E709" s="129"/>
    </row>
    <row r="710" spans="5:5" ht="15.75" customHeight="1" x14ac:dyDescent="0.3">
      <c r="E710" s="129"/>
    </row>
    <row r="711" spans="5:5" ht="15.75" customHeight="1" x14ac:dyDescent="0.3">
      <c r="E711" s="129"/>
    </row>
    <row r="712" spans="5:5" ht="15.75" customHeight="1" x14ac:dyDescent="0.3">
      <c r="E712" s="129"/>
    </row>
    <row r="713" spans="5:5" ht="15.75" customHeight="1" x14ac:dyDescent="0.3">
      <c r="E713" s="129"/>
    </row>
    <row r="714" spans="5:5" ht="15.75" customHeight="1" x14ac:dyDescent="0.3">
      <c r="E714" s="129"/>
    </row>
    <row r="715" spans="5:5" ht="15.75" customHeight="1" x14ac:dyDescent="0.3">
      <c r="E715" s="129"/>
    </row>
    <row r="716" spans="5:5" ht="15.75" customHeight="1" x14ac:dyDescent="0.3">
      <c r="E716" s="129"/>
    </row>
    <row r="717" spans="5:5" ht="15.75" customHeight="1" x14ac:dyDescent="0.3">
      <c r="E717" s="129"/>
    </row>
    <row r="718" spans="5:5" ht="15.75" customHeight="1" x14ac:dyDescent="0.3">
      <c r="E718" s="129"/>
    </row>
    <row r="719" spans="5:5" ht="15.75" customHeight="1" x14ac:dyDescent="0.3">
      <c r="E719" s="129"/>
    </row>
    <row r="720" spans="5:5" ht="15.75" customHeight="1" x14ac:dyDescent="0.3">
      <c r="E720" s="129"/>
    </row>
    <row r="721" spans="5:5" ht="15.75" customHeight="1" x14ac:dyDescent="0.3">
      <c r="E721" s="129"/>
    </row>
    <row r="722" spans="5:5" ht="15.75" customHeight="1" x14ac:dyDescent="0.3">
      <c r="E722" s="129"/>
    </row>
    <row r="723" spans="5:5" ht="15.75" customHeight="1" x14ac:dyDescent="0.3">
      <c r="E723" s="129"/>
    </row>
    <row r="724" spans="5:5" ht="15.75" customHeight="1" x14ac:dyDescent="0.3">
      <c r="E724" s="129"/>
    </row>
    <row r="725" spans="5:5" ht="15.75" customHeight="1" x14ac:dyDescent="0.3">
      <c r="E725" s="129"/>
    </row>
    <row r="726" spans="5:5" ht="15.75" customHeight="1" x14ac:dyDescent="0.3">
      <c r="E726" s="129"/>
    </row>
    <row r="727" spans="5:5" ht="15.75" customHeight="1" x14ac:dyDescent="0.3">
      <c r="E727" s="129"/>
    </row>
    <row r="728" spans="5:5" ht="15.75" customHeight="1" x14ac:dyDescent="0.3">
      <c r="E728" s="129"/>
    </row>
    <row r="729" spans="5:5" ht="15.75" customHeight="1" x14ac:dyDescent="0.3">
      <c r="E729" s="129"/>
    </row>
    <row r="730" spans="5:5" ht="15.75" customHeight="1" x14ac:dyDescent="0.3">
      <c r="E730" s="129"/>
    </row>
    <row r="731" spans="5:5" ht="15.75" customHeight="1" x14ac:dyDescent="0.3">
      <c r="E731" s="129"/>
    </row>
    <row r="732" spans="5:5" ht="15.75" customHeight="1" x14ac:dyDescent="0.3">
      <c r="E732" s="129"/>
    </row>
    <row r="733" spans="5:5" ht="15.75" customHeight="1" x14ac:dyDescent="0.3">
      <c r="E733" s="129"/>
    </row>
    <row r="734" spans="5:5" ht="15.75" customHeight="1" x14ac:dyDescent="0.3">
      <c r="E734" s="129"/>
    </row>
    <row r="735" spans="5:5" ht="15.75" customHeight="1" x14ac:dyDescent="0.3">
      <c r="E735" s="129"/>
    </row>
    <row r="736" spans="5:5" ht="15.75" customHeight="1" x14ac:dyDescent="0.3">
      <c r="E736" s="129"/>
    </row>
    <row r="737" spans="5:5" ht="15.75" customHeight="1" x14ac:dyDescent="0.3">
      <c r="E737" s="129"/>
    </row>
    <row r="738" spans="5:5" ht="15.75" customHeight="1" x14ac:dyDescent="0.3">
      <c r="E738" s="129"/>
    </row>
    <row r="739" spans="5:5" ht="15.75" customHeight="1" x14ac:dyDescent="0.3">
      <c r="E739" s="129"/>
    </row>
    <row r="740" spans="5:5" ht="15.75" customHeight="1" x14ac:dyDescent="0.3">
      <c r="E740" s="129"/>
    </row>
    <row r="741" spans="5:5" ht="15.75" customHeight="1" x14ac:dyDescent="0.3">
      <c r="E741" s="129"/>
    </row>
    <row r="742" spans="5:5" ht="15.75" customHeight="1" x14ac:dyDescent="0.3">
      <c r="E742" s="129"/>
    </row>
    <row r="743" spans="5:5" ht="15.75" customHeight="1" x14ac:dyDescent="0.3">
      <c r="E743" s="129"/>
    </row>
    <row r="744" spans="5:5" ht="15.75" customHeight="1" x14ac:dyDescent="0.3">
      <c r="E744" s="129"/>
    </row>
    <row r="745" spans="5:5" ht="15.75" customHeight="1" x14ac:dyDescent="0.3">
      <c r="E745" s="129"/>
    </row>
    <row r="746" spans="5:5" ht="15.75" customHeight="1" x14ac:dyDescent="0.3">
      <c r="E746" s="129"/>
    </row>
    <row r="747" spans="5:5" ht="15.75" customHeight="1" x14ac:dyDescent="0.3">
      <c r="E747" s="129"/>
    </row>
    <row r="748" spans="5:5" ht="15.75" customHeight="1" x14ac:dyDescent="0.3">
      <c r="E748" s="129"/>
    </row>
    <row r="749" spans="5:5" ht="15.75" customHeight="1" x14ac:dyDescent="0.3">
      <c r="E749" s="129"/>
    </row>
    <row r="750" spans="5:5" ht="15.75" customHeight="1" x14ac:dyDescent="0.3">
      <c r="E750" s="129"/>
    </row>
    <row r="751" spans="5:5" ht="15.75" customHeight="1" x14ac:dyDescent="0.3">
      <c r="E751" s="129"/>
    </row>
    <row r="752" spans="5:5" ht="15.75" customHeight="1" x14ac:dyDescent="0.3">
      <c r="E752" s="129"/>
    </row>
    <row r="753" spans="5:5" ht="15.75" customHeight="1" x14ac:dyDescent="0.3">
      <c r="E753" s="129"/>
    </row>
    <row r="754" spans="5:5" ht="15.75" customHeight="1" x14ac:dyDescent="0.3">
      <c r="E754" s="129"/>
    </row>
    <row r="755" spans="5:5" ht="15.75" customHeight="1" x14ac:dyDescent="0.3">
      <c r="E755" s="129"/>
    </row>
    <row r="756" spans="5:5" ht="15.75" customHeight="1" x14ac:dyDescent="0.3">
      <c r="E756" s="129"/>
    </row>
    <row r="757" spans="5:5" ht="15.75" customHeight="1" x14ac:dyDescent="0.3">
      <c r="E757" s="129"/>
    </row>
    <row r="758" spans="5:5" ht="15.75" customHeight="1" x14ac:dyDescent="0.3">
      <c r="E758" s="129"/>
    </row>
    <row r="759" spans="5:5" ht="15.75" customHeight="1" x14ac:dyDescent="0.3">
      <c r="E759" s="129"/>
    </row>
    <row r="760" spans="5:5" ht="15.75" customHeight="1" x14ac:dyDescent="0.3">
      <c r="E760" s="129"/>
    </row>
    <row r="761" spans="5:5" ht="15.75" customHeight="1" x14ac:dyDescent="0.3">
      <c r="E761" s="129"/>
    </row>
    <row r="762" spans="5:5" ht="15.75" customHeight="1" x14ac:dyDescent="0.3">
      <c r="E762" s="129"/>
    </row>
    <row r="763" spans="5:5" ht="15.75" customHeight="1" x14ac:dyDescent="0.3">
      <c r="E763" s="129"/>
    </row>
    <row r="764" spans="5:5" ht="15.75" customHeight="1" x14ac:dyDescent="0.3">
      <c r="E764" s="129"/>
    </row>
    <row r="765" spans="5:5" ht="15.75" customHeight="1" x14ac:dyDescent="0.3">
      <c r="E765" s="129"/>
    </row>
    <row r="766" spans="5:5" ht="15.75" customHeight="1" x14ac:dyDescent="0.3">
      <c r="E766" s="129"/>
    </row>
    <row r="767" spans="5:5" ht="15.75" customHeight="1" x14ac:dyDescent="0.3">
      <c r="E767" s="129"/>
    </row>
    <row r="768" spans="5:5" ht="15.75" customHeight="1" x14ac:dyDescent="0.3">
      <c r="E768" s="129"/>
    </row>
    <row r="769" spans="5:5" ht="15.75" customHeight="1" x14ac:dyDescent="0.3">
      <c r="E769" s="129"/>
    </row>
    <row r="770" spans="5:5" ht="15.75" customHeight="1" x14ac:dyDescent="0.3">
      <c r="E770" s="129"/>
    </row>
    <row r="771" spans="5:5" ht="15.75" customHeight="1" x14ac:dyDescent="0.3">
      <c r="E771" s="129"/>
    </row>
    <row r="772" spans="5:5" ht="15.75" customHeight="1" x14ac:dyDescent="0.3">
      <c r="E772" s="129"/>
    </row>
    <row r="773" spans="5:5" ht="15.75" customHeight="1" x14ac:dyDescent="0.3">
      <c r="E773" s="129"/>
    </row>
    <row r="774" spans="5:5" ht="15.75" customHeight="1" x14ac:dyDescent="0.3">
      <c r="E774" s="129"/>
    </row>
    <row r="775" spans="5:5" ht="15.75" customHeight="1" x14ac:dyDescent="0.3">
      <c r="E775" s="129"/>
    </row>
    <row r="776" spans="5:5" ht="15.75" customHeight="1" x14ac:dyDescent="0.3">
      <c r="E776" s="129"/>
    </row>
    <row r="777" spans="5:5" ht="15.75" customHeight="1" x14ac:dyDescent="0.3">
      <c r="E777" s="129"/>
    </row>
    <row r="778" spans="5:5" ht="15.75" customHeight="1" x14ac:dyDescent="0.3">
      <c r="E778" s="129"/>
    </row>
    <row r="779" spans="5:5" ht="15.75" customHeight="1" x14ac:dyDescent="0.3">
      <c r="E779" s="129"/>
    </row>
    <row r="780" spans="5:5" ht="15.75" customHeight="1" x14ac:dyDescent="0.3">
      <c r="E780" s="129"/>
    </row>
    <row r="781" spans="5:5" ht="15.75" customHeight="1" x14ac:dyDescent="0.3">
      <c r="E781" s="129"/>
    </row>
    <row r="782" spans="5:5" ht="15.75" customHeight="1" x14ac:dyDescent="0.3">
      <c r="E782" s="129"/>
    </row>
    <row r="783" spans="5:5" ht="15.75" customHeight="1" x14ac:dyDescent="0.3">
      <c r="E783" s="129"/>
    </row>
    <row r="784" spans="5:5" ht="15.75" customHeight="1" x14ac:dyDescent="0.3">
      <c r="E784" s="129"/>
    </row>
    <row r="785" spans="5:5" ht="15.75" customHeight="1" x14ac:dyDescent="0.3">
      <c r="E785" s="129"/>
    </row>
    <row r="786" spans="5:5" ht="15.75" customHeight="1" x14ac:dyDescent="0.3">
      <c r="E786" s="129"/>
    </row>
    <row r="787" spans="5:5" ht="15.75" customHeight="1" x14ac:dyDescent="0.3">
      <c r="E787" s="129"/>
    </row>
    <row r="788" spans="5:5" ht="15.75" customHeight="1" x14ac:dyDescent="0.3">
      <c r="E788" s="129"/>
    </row>
    <row r="789" spans="5:5" ht="15.75" customHeight="1" x14ac:dyDescent="0.3">
      <c r="E789" s="129"/>
    </row>
    <row r="790" spans="5:5" ht="15.75" customHeight="1" x14ac:dyDescent="0.3">
      <c r="E790" s="129"/>
    </row>
    <row r="791" spans="5:5" ht="15.75" customHeight="1" x14ac:dyDescent="0.3">
      <c r="E791" s="129"/>
    </row>
    <row r="792" spans="5:5" ht="15.75" customHeight="1" x14ac:dyDescent="0.3">
      <c r="E792" s="129"/>
    </row>
    <row r="793" spans="5:5" ht="15.75" customHeight="1" x14ac:dyDescent="0.3">
      <c r="E793" s="129"/>
    </row>
    <row r="794" spans="5:5" ht="15.75" customHeight="1" x14ac:dyDescent="0.3">
      <c r="E794" s="129"/>
    </row>
    <row r="795" spans="5:5" ht="15.75" customHeight="1" x14ac:dyDescent="0.3">
      <c r="E795" s="129"/>
    </row>
    <row r="796" spans="5:5" ht="15.75" customHeight="1" x14ac:dyDescent="0.3">
      <c r="E796" s="129"/>
    </row>
    <row r="797" spans="5:5" ht="15.75" customHeight="1" x14ac:dyDescent="0.3">
      <c r="E797" s="129"/>
    </row>
    <row r="798" spans="5:5" ht="15.75" customHeight="1" x14ac:dyDescent="0.3">
      <c r="E798" s="129"/>
    </row>
    <row r="799" spans="5:5" ht="15.75" customHeight="1" x14ac:dyDescent="0.3">
      <c r="E799" s="129"/>
    </row>
    <row r="800" spans="5:5" ht="15.75" customHeight="1" x14ac:dyDescent="0.3">
      <c r="E800" s="129"/>
    </row>
    <row r="801" spans="5:5" ht="15.75" customHeight="1" x14ac:dyDescent="0.3">
      <c r="E801" s="129"/>
    </row>
    <row r="802" spans="5:5" ht="15.75" customHeight="1" x14ac:dyDescent="0.3">
      <c r="E802" s="129"/>
    </row>
    <row r="803" spans="5:5" ht="15.75" customHeight="1" x14ac:dyDescent="0.3">
      <c r="E803" s="129"/>
    </row>
    <row r="804" spans="5:5" ht="15.75" customHeight="1" x14ac:dyDescent="0.3">
      <c r="E804" s="129"/>
    </row>
    <row r="805" spans="5:5" ht="15.75" customHeight="1" x14ac:dyDescent="0.3">
      <c r="E805" s="129"/>
    </row>
    <row r="806" spans="5:5" ht="15.75" customHeight="1" x14ac:dyDescent="0.3">
      <c r="E806" s="129"/>
    </row>
    <row r="807" spans="5:5" ht="15.75" customHeight="1" x14ac:dyDescent="0.3">
      <c r="E807" s="129"/>
    </row>
    <row r="808" spans="5:5" ht="15.75" customHeight="1" x14ac:dyDescent="0.3">
      <c r="E808" s="129"/>
    </row>
    <row r="809" spans="5:5" ht="15.75" customHeight="1" x14ac:dyDescent="0.3">
      <c r="E809" s="129"/>
    </row>
    <row r="810" spans="5:5" ht="15.75" customHeight="1" x14ac:dyDescent="0.3">
      <c r="E810" s="129"/>
    </row>
    <row r="811" spans="5:5" ht="15.75" customHeight="1" x14ac:dyDescent="0.3">
      <c r="E811" s="129"/>
    </row>
    <row r="812" spans="5:5" ht="15.75" customHeight="1" x14ac:dyDescent="0.3">
      <c r="E812" s="129"/>
    </row>
    <row r="813" spans="5:5" ht="15.75" customHeight="1" x14ac:dyDescent="0.3">
      <c r="E813" s="129"/>
    </row>
    <row r="814" spans="5:5" ht="15.75" customHeight="1" x14ac:dyDescent="0.3">
      <c r="E814" s="129"/>
    </row>
    <row r="815" spans="5:5" ht="15.75" customHeight="1" x14ac:dyDescent="0.3">
      <c r="E815" s="129"/>
    </row>
    <row r="816" spans="5:5" ht="15.75" customHeight="1" x14ac:dyDescent="0.3">
      <c r="E816" s="129"/>
    </row>
    <row r="817" spans="5:5" ht="15.75" customHeight="1" x14ac:dyDescent="0.3">
      <c r="E817" s="129"/>
    </row>
    <row r="818" spans="5:5" ht="15.75" customHeight="1" x14ac:dyDescent="0.3">
      <c r="E818" s="129"/>
    </row>
    <row r="819" spans="5:5" ht="15.75" customHeight="1" x14ac:dyDescent="0.3">
      <c r="E819" s="129"/>
    </row>
    <row r="820" spans="5:5" ht="15.75" customHeight="1" x14ac:dyDescent="0.3">
      <c r="E820" s="129"/>
    </row>
    <row r="821" spans="5:5" ht="15.75" customHeight="1" x14ac:dyDescent="0.3">
      <c r="E821" s="129"/>
    </row>
    <row r="822" spans="5:5" ht="15.75" customHeight="1" x14ac:dyDescent="0.3">
      <c r="E822" s="129"/>
    </row>
    <row r="823" spans="5:5" ht="15.75" customHeight="1" x14ac:dyDescent="0.3">
      <c r="E823" s="129"/>
    </row>
    <row r="824" spans="5:5" ht="15.75" customHeight="1" x14ac:dyDescent="0.3">
      <c r="E824" s="129"/>
    </row>
    <row r="825" spans="5:5" ht="15.75" customHeight="1" x14ac:dyDescent="0.3">
      <c r="E825" s="129"/>
    </row>
    <row r="826" spans="5:5" ht="15.75" customHeight="1" x14ac:dyDescent="0.3">
      <c r="E826" s="129"/>
    </row>
    <row r="827" spans="5:5" ht="15.75" customHeight="1" x14ac:dyDescent="0.3">
      <c r="E827" s="129"/>
    </row>
    <row r="828" spans="5:5" ht="15.75" customHeight="1" x14ac:dyDescent="0.3">
      <c r="E828" s="129"/>
    </row>
    <row r="829" spans="5:5" ht="15.75" customHeight="1" x14ac:dyDescent="0.3">
      <c r="E829" s="129"/>
    </row>
    <row r="830" spans="5:5" ht="15.75" customHeight="1" x14ac:dyDescent="0.3">
      <c r="E830" s="129"/>
    </row>
    <row r="831" spans="5:5" ht="15.75" customHeight="1" x14ac:dyDescent="0.3">
      <c r="E831" s="129"/>
    </row>
    <row r="832" spans="5:5" ht="15.75" customHeight="1" x14ac:dyDescent="0.3">
      <c r="E832" s="129"/>
    </row>
    <row r="833" spans="5:5" ht="15.75" customHeight="1" x14ac:dyDescent="0.3">
      <c r="E833" s="129"/>
    </row>
    <row r="834" spans="5:5" ht="15.75" customHeight="1" x14ac:dyDescent="0.3">
      <c r="E834" s="129"/>
    </row>
    <row r="835" spans="5:5" ht="15.75" customHeight="1" x14ac:dyDescent="0.3">
      <c r="E835" s="129"/>
    </row>
    <row r="836" spans="5:5" ht="15.75" customHeight="1" x14ac:dyDescent="0.3">
      <c r="E836" s="129"/>
    </row>
    <row r="837" spans="5:5" ht="15.75" customHeight="1" x14ac:dyDescent="0.3">
      <c r="E837" s="129"/>
    </row>
    <row r="838" spans="5:5" ht="15.75" customHeight="1" x14ac:dyDescent="0.3">
      <c r="E838" s="129"/>
    </row>
    <row r="839" spans="5:5" ht="15.75" customHeight="1" x14ac:dyDescent="0.3">
      <c r="E839" s="129"/>
    </row>
    <row r="840" spans="5:5" ht="15.75" customHeight="1" x14ac:dyDescent="0.3">
      <c r="E840" s="129"/>
    </row>
    <row r="841" spans="5:5" ht="15.75" customHeight="1" x14ac:dyDescent="0.3">
      <c r="E841" s="129"/>
    </row>
    <row r="842" spans="5:5" ht="15.75" customHeight="1" x14ac:dyDescent="0.3">
      <c r="E842" s="129"/>
    </row>
    <row r="843" spans="5:5" ht="15.75" customHeight="1" x14ac:dyDescent="0.3">
      <c r="E843" s="129"/>
    </row>
    <row r="844" spans="5:5" ht="15.75" customHeight="1" x14ac:dyDescent="0.3">
      <c r="E844" s="129"/>
    </row>
    <row r="845" spans="5:5" ht="15.75" customHeight="1" x14ac:dyDescent="0.3">
      <c r="E845" s="129"/>
    </row>
    <row r="846" spans="5:5" ht="15.75" customHeight="1" x14ac:dyDescent="0.3">
      <c r="E846" s="129"/>
    </row>
    <row r="847" spans="5:5" ht="15.75" customHeight="1" x14ac:dyDescent="0.3">
      <c r="E847" s="129"/>
    </row>
    <row r="848" spans="5:5" ht="15.75" customHeight="1" x14ac:dyDescent="0.3">
      <c r="E848" s="129"/>
    </row>
    <row r="849" spans="5:5" ht="15.75" customHeight="1" x14ac:dyDescent="0.3">
      <c r="E849" s="129"/>
    </row>
    <row r="850" spans="5:5" ht="15.75" customHeight="1" x14ac:dyDescent="0.3">
      <c r="E850" s="129"/>
    </row>
    <row r="851" spans="5:5" ht="15.75" customHeight="1" x14ac:dyDescent="0.3">
      <c r="E851" s="129"/>
    </row>
    <row r="852" spans="5:5" ht="15.75" customHeight="1" x14ac:dyDescent="0.3">
      <c r="E852" s="129"/>
    </row>
    <row r="853" spans="5:5" ht="15.75" customHeight="1" x14ac:dyDescent="0.3">
      <c r="E853" s="129"/>
    </row>
    <row r="854" spans="5:5" ht="15.75" customHeight="1" x14ac:dyDescent="0.3">
      <c r="E854" s="129"/>
    </row>
    <row r="855" spans="5:5" ht="15.75" customHeight="1" x14ac:dyDescent="0.3">
      <c r="E855" s="129"/>
    </row>
    <row r="856" spans="5:5" ht="15.75" customHeight="1" x14ac:dyDescent="0.3">
      <c r="E856" s="129"/>
    </row>
    <row r="857" spans="5:5" ht="15.75" customHeight="1" x14ac:dyDescent="0.3">
      <c r="E857" s="129"/>
    </row>
    <row r="858" spans="5:5" ht="15.75" customHeight="1" x14ac:dyDescent="0.3">
      <c r="E858" s="129"/>
    </row>
    <row r="859" spans="5:5" ht="15.75" customHeight="1" x14ac:dyDescent="0.3">
      <c r="E859" s="129"/>
    </row>
    <row r="860" spans="5:5" ht="15.75" customHeight="1" x14ac:dyDescent="0.3">
      <c r="E860" s="129"/>
    </row>
    <row r="861" spans="5:5" ht="15.75" customHeight="1" x14ac:dyDescent="0.3">
      <c r="E861" s="129"/>
    </row>
    <row r="862" spans="5:5" ht="15.75" customHeight="1" x14ac:dyDescent="0.3">
      <c r="E862" s="129"/>
    </row>
    <row r="863" spans="5:5" ht="15.75" customHeight="1" x14ac:dyDescent="0.3">
      <c r="E863" s="129"/>
    </row>
    <row r="864" spans="5:5" ht="15.75" customHeight="1" x14ac:dyDescent="0.3">
      <c r="E864" s="129"/>
    </row>
    <row r="865" spans="5:5" ht="15.75" customHeight="1" x14ac:dyDescent="0.3">
      <c r="E865" s="129"/>
    </row>
    <row r="866" spans="5:5" ht="15.75" customHeight="1" x14ac:dyDescent="0.3">
      <c r="E866" s="129"/>
    </row>
    <row r="867" spans="5:5" ht="15.75" customHeight="1" x14ac:dyDescent="0.3">
      <c r="E867" s="129"/>
    </row>
    <row r="868" spans="5:5" ht="15.75" customHeight="1" x14ac:dyDescent="0.3">
      <c r="E868" s="129"/>
    </row>
    <row r="869" spans="5:5" ht="15.75" customHeight="1" x14ac:dyDescent="0.3">
      <c r="E869" s="129"/>
    </row>
    <row r="870" spans="5:5" ht="15.75" customHeight="1" x14ac:dyDescent="0.3">
      <c r="E870" s="129"/>
    </row>
    <row r="871" spans="5:5" ht="15.75" customHeight="1" x14ac:dyDescent="0.3">
      <c r="E871" s="129"/>
    </row>
    <row r="872" spans="5:5" ht="15.75" customHeight="1" x14ac:dyDescent="0.3">
      <c r="E872" s="129"/>
    </row>
    <row r="873" spans="5:5" ht="15.75" customHeight="1" x14ac:dyDescent="0.3">
      <c r="E873" s="129"/>
    </row>
    <row r="874" spans="5:5" ht="15.75" customHeight="1" x14ac:dyDescent="0.3">
      <c r="E874" s="129"/>
    </row>
    <row r="875" spans="5:5" ht="15.75" customHeight="1" x14ac:dyDescent="0.3">
      <c r="E875" s="129"/>
    </row>
    <row r="876" spans="5:5" ht="15.75" customHeight="1" x14ac:dyDescent="0.3">
      <c r="E876" s="129"/>
    </row>
    <row r="877" spans="5:5" ht="15.75" customHeight="1" x14ac:dyDescent="0.3">
      <c r="E877" s="129"/>
    </row>
    <row r="878" spans="5:5" ht="15.75" customHeight="1" x14ac:dyDescent="0.3">
      <c r="E878" s="129"/>
    </row>
    <row r="879" spans="5:5" ht="15.75" customHeight="1" x14ac:dyDescent="0.3">
      <c r="E879" s="129"/>
    </row>
    <row r="880" spans="5:5" ht="15.75" customHeight="1" x14ac:dyDescent="0.3">
      <c r="E880" s="129"/>
    </row>
    <row r="881" spans="5:5" ht="15.75" customHeight="1" x14ac:dyDescent="0.3">
      <c r="E881" s="129"/>
    </row>
    <row r="882" spans="5:5" ht="15.75" customHeight="1" x14ac:dyDescent="0.3">
      <c r="E882" s="129"/>
    </row>
    <row r="883" spans="5:5" ht="15.75" customHeight="1" x14ac:dyDescent="0.3">
      <c r="E883" s="129"/>
    </row>
    <row r="884" spans="5:5" ht="15.75" customHeight="1" x14ac:dyDescent="0.3">
      <c r="E884" s="129"/>
    </row>
    <row r="885" spans="5:5" ht="15.75" customHeight="1" x14ac:dyDescent="0.3">
      <c r="E885" s="129"/>
    </row>
    <row r="886" spans="5:5" ht="15.75" customHeight="1" x14ac:dyDescent="0.3">
      <c r="E886" s="129"/>
    </row>
    <row r="887" spans="5:5" ht="15.75" customHeight="1" x14ac:dyDescent="0.3">
      <c r="E887" s="129"/>
    </row>
    <row r="888" spans="5:5" ht="15.75" customHeight="1" x14ac:dyDescent="0.3">
      <c r="E888" s="129"/>
    </row>
    <row r="889" spans="5:5" ht="15.75" customHeight="1" x14ac:dyDescent="0.3">
      <c r="E889" s="129"/>
    </row>
    <row r="890" spans="5:5" ht="15.75" customHeight="1" x14ac:dyDescent="0.3">
      <c r="E890" s="129"/>
    </row>
    <row r="891" spans="5:5" ht="15.75" customHeight="1" x14ac:dyDescent="0.3">
      <c r="E891" s="129"/>
    </row>
    <row r="892" spans="5:5" ht="15.75" customHeight="1" x14ac:dyDescent="0.3">
      <c r="E892" s="129"/>
    </row>
    <row r="893" spans="5:5" ht="15.75" customHeight="1" x14ac:dyDescent="0.3">
      <c r="E893" s="129"/>
    </row>
    <row r="894" spans="5:5" ht="15.75" customHeight="1" x14ac:dyDescent="0.3">
      <c r="E894" s="129"/>
    </row>
    <row r="895" spans="5:5" ht="15.75" customHeight="1" x14ac:dyDescent="0.3">
      <c r="E895" s="129"/>
    </row>
    <row r="896" spans="5:5" ht="15.75" customHeight="1" x14ac:dyDescent="0.3">
      <c r="E896" s="129"/>
    </row>
    <row r="897" spans="5:5" ht="15.75" customHeight="1" x14ac:dyDescent="0.3">
      <c r="E897" s="129"/>
    </row>
    <row r="898" spans="5:5" ht="15.75" customHeight="1" x14ac:dyDescent="0.3">
      <c r="E898" s="129"/>
    </row>
    <row r="899" spans="5:5" ht="15.75" customHeight="1" x14ac:dyDescent="0.3">
      <c r="E899" s="129"/>
    </row>
    <row r="900" spans="5:5" ht="15.75" customHeight="1" x14ac:dyDescent="0.3">
      <c r="E900" s="129"/>
    </row>
    <row r="901" spans="5:5" ht="15.75" customHeight="1" x14ac:dyDescent="0.3">
      <c r="E901" s="129"/>
    </row>
    <row r="902" spans="5:5" ht="15.75" customHeight="1" x14ac:dyDescent="0.3">
      <c r="E902" s="129"/>
    </row>
    <row r="903" spans="5:5" ht="15.75" customHeight="1" x14ac:dyDescent="0.3">
      <c r="E903" s="129"/>
    </row>
    <row r="904" spans="5:5" ht="15.75" customHeight="1" x14ac:dyDescent="0.3">
      <c r="E904" s="129"/>
    </row>
    <row r="905" spans="5:5" ht="15.75" customHeight="1" x14ac:dyDescent="0.3">
      <c r="E905" s="129"/>
    </row>
    <row r="906" spans="5:5" ht="15.75" customHeight="1" x14ac:dyDescent="0.3">
      <c r="E906" s="129"/>
    </row>
    <row r="907" spans="5:5" ht="15.75" customHeight="1" x14ac:dyDescent="0.3">
      <c r="E907" s="129"/>
    </row>
    <row r="908" spans="5:5" ht="15.75" customHeight="1" x14ac:dyDescent="0.3">
      <c r="E908" s="129"/>
    </row>
    <row r="909" spans="5:5" ht="15.75" customHeight="1" x14ac:dyDescent="0.3">
      <c r="E909" s="129"/>
    </row>
    <row r="910" spans="5:5" ht="15.75" customHeight="1" x14ac:dyDescent="0.3">
      <c r="E910" s="129"/>
    </row>
    <row r="911" spans="5:5" ht="15.75" customHeight="1" x14ac:dyDescent="0.3">
      <c r="E911" s="129"/>
    </row>
    <row r="912" spans="5:5" ht="15.75" customHeight="1" x14ac:dyDescent="0.3">
      <c r="E912" s="129"/>
    </row>
    <row r="913" spans="5:5" ht="15.75" customHeight="1" x14ac:dyDescent="0.3">
      <c r="E913" s="129"/>
    </row>
    <row r="914" spans="5:5" ht="15.75" customHeight="1" x14ac:dyDescent="0.3">
      <c r="E914" s="129"/>
    </row>
    <row r="915" spans="5:5" ht="15.75" customHeight="1" x14ac:dyDescent="0.3">
      <c r="E915" s="129"/>
    </row>
    <row r="916" spans="5:5" ht="15.75" customHeight="1" x14ac:dyDescent="0.3">
      <c r="E916" s="129"/>
    </row>
    <row r="917" spans="5:5" ht="15.75" customHeight="1" x14ac:dyDescent="0.3">
      <c r="E917" s="129"/>
    </row>
    <row r="918" spans="5:5" ht="15.75" customHeight="1" x14ac:dyDescent="0.3">
      <c r="E918" s="129"/>
    </row>
    <row r="919" spans="5:5" ht="15.75" customHeight="1" x14ac:dyDescent="0.3">
      <c r="E919" s="129"/>
    </row>
    <row r="920" spans="5:5" ht="15.75" customHeight="1" x14ac:dyDescent="0.3">
      <c r="E920" s="129"/>
    </row>
    <row r="921" spans="5:5" ht="15.75" customHeight="1" x14ac:dyDescent="0.3">
      <c r="E921" s="129"/>
    </row>
    <row r="922" spans="5:5" ht="15.75" customHeight="1" x14ac:dyDescent="0.3">
      <c r="E922" s="129"/>
    </row>
    <row r="923" spans="5:5" ht="15.75" customHeight="1" x14ac:dyDescent="0.3">
      <c r="E923" s="129"/>
    </row>
    <row r="924" spans="5:5" ht="15.75" customHeight="1" x14ac:dyDescent="0.3">
      <c r="E924" s="129"/>
    </row>
    <row r="925" spans="5:5" ht="15.75" customHeight="1" x14ac:dyDescent="0.3">
      <c r="E925" s="129"/>
    </row>
    <row r="926" spans="5:5" ht="15.75" customHeight="1" x14ac:dyDescent="0.3">
      <c r="E926" s="129"/>
    </row>
    <row r="927" spans="5:5" ht="15.75" customHeight="1" x14ac:dyDescent="0.3">
      <c r="E927" s="129"/>
    </row>
    <row r="928" spans="5:5" ht="15.75" customHeight="1" x14ac:dyDescent="0.3">
      <c r="E928" s="129"/>
    </row>
    <row r="929" spans="5:5" ht="15.75" customHeight="1" x14ac:dyDescent="0.3">
      <c r="E929" s="129"/>
    </row>
    <row r="930" spans="5:5" ht="15.75" customHeight="1" x14ac:dyDescent="0.3">
      <c r="E930" s="129"/>
    </row>
    <row r="931" spans="5:5" ht="15.75" customHeight="1" x14ac:dyDescent="0.3">
      <c r="E931" s="129"/>
    </row>
    <row r="932" spans="5:5" ht="15.75" customHeight="1" x14ac:dyDescent="0.3">
      <c r="E932" s="129"/>
    </row>
    <row r="933" spans="5:5" ht="15.75" customHeight="1" x14ac:dyDescent="0.3">
      <c r="E933" s="129"/>
    </row>
    <row r="934" spans="5:5" ht="15.75" customHeight="1" x14ac:dyDescent="0.3">
      <c r="E934" s="129"/>
    </row>
    <row r="935" spans="5:5" ht="15.75" customHeight="1" x14ac:dyDescent="0.3">
      <c r="E935" s="129"/>
    </row>
    <row r="936" spans="5:5" ht="15.75" customHeight="1" x14ac:dyDescent="0.3">
      <c r="E936" s="129"/>
    </row>
    <row r="937" spans="5:5" ht="15.75" customHeight="1" x14ac:dyDescent="0.3">
      <c r="E937" s="129"/>
    </row>
    <row r="938" spans="5:5" ht="15.75" customHeight="1" x14ac:dyDescent="0.3">
      <c r="E938" s="129"/>
    </row>
    <row r="939" spans="5:5" ht="15.75" customHeight="1" x14ac:dyDescent="0.3">
      <c r="E939" s="129"/>
    </row>
    <row r="940" spans="5:5" ht="15.75" customHeight="1" x14ac:dyDescent="0.3">
      <c r="E940" s="129"/>
    </row>
    <row r="941" spans="5:5" ht="15.75" customHeight="1" x14ac:dyDescent="0.3">
      <c r="E941" s="129"/>
    </row>
    <row r="942" spans="5:5" ht="15.75" customHeight="1" x14ac:dyDescent="0.3">
      <c r="E942" s="129"/>
    </row>
    <row r="943" spans="5:5" ht="15.75" customHeight="1" x14ac:dyDescent="0.3">
      <c r="E943" s="129"/>
    </row>
    <row r="944" spans="5:5" ht="15.75" customHeight="1" x14ac:dyDescent="0.3">
      <c r="E944" s="129"/>
    </row>
    <row r="945" spans="5:5" ht="15.75" customHeight="1" x14ac:dyDescent="0.3">
      <c r="E945" s="129"/>
    </row>
    <row r="946" spans="5:5" ht="15.75" customHeight="1" x14ac:dyDescent="0.3">
      <c r="E946" s="129"/>
    </row>
    <row r="947" spans="5:5" ht="15.75" customHeight="1" x14ac:dyDescent="0.3">
      <c r="E947" s="129"/>
    </row>
    <row r="948" spans="5:5" ht="15.75" customHeight="1" x14ac:dyDescent="0.3">
      <c r="E948" s="129"/>
    </row>
    <row r="949" spans="5:5" ht="15.75" customHeight="1" x14ac:dyDescent="0.3">
      <c r="E949" s="129"/>
    </row>
    <row r="950" spans="5:5" ht="15.75" customHeight="1" x14ac:dyDescent="0.3">
      <c r="E950" s="129"/>
    </row>
    <row r="951" spans="5:5" ht="15.75" customHeight="1" x14ac:dyDescent="0.3">
      <c r="E951" s="129"/>
    </row>
    <row r="952" spans="5:5" ht="15.75" customHeight="1" x14ac:dyDescent="0.3">
      <c r="E952" s="129"/>
    </row>
    <row r="953" spans="5:5" ht="15.75" customHeight="1" x14ac:dyDescent="0.3">
      <c r="E953" s="129"/>
    </row>
    <row r="954" spans="5:5" ht="15.75" customHeight="1" x14ac:dyDescent="0.3">
      <c r="E954" s="129"/>
    </row>
    <row r="955" spans="5:5" ht="15.75" customHeight="1" x14ac:dyDescent="0.3">
      <c r="E955" s="129"/>
    </row>
    <row r="956" spans="5:5" ht="15.75" customHeight="1" x14ac:dyDescent="0.3">
      <c r="E956" s="129"/>
    </row>
    <row r="957" spans="5:5" ht="15.75" customHeight="1" x14ac:dyDescent="0.3">
      <c r="E957" s="129"/>
    </row>
    <row r="958" spans="5:5" ht="15.75" customHeight="1" x14ac:dyDescent="0.3">
      <c r="E958" s="129"/>
    </row>
    <row r="959" spans="5:5" ht="15.75" customHeight="1" x14ac:dyDescent="0.3">
      <c r="E959" s="129"/>
    </row>
    <row r="960" spans="5:5" ht="15.75" customHeight="1" x14ac:dyDescent="0.3">
      <c r="E960" s="129"/>
    </row>
    <row r="961" spans="5:5" ht="15.75" customHeight="1" x14ac:dyDescent="0.3">
      <c r="E961" s="129"/>
    </row>
    <row r="962" spans="5:5" ht="15.75" customHeight="1" x14ac:dyDescent="0.3">
      <c r="E962" s="129"/>
    </row>
    <row r="963" spans="5:5" ht="15.75" customHeight="1" x14ac:dyDescent="0.3">
      <c r="E963" s="129"/>
    </row>
    <row r="964" spans="5:5" ht="15.75" customHeight="1" x14ac:dyDescent="0.3">
      <c r="E964" s="129"/>
    </row>
    <row r="965" spans="5:5" ht="15.75" customHeight="1" x14ac:dyDescent="0.3">
      <c r="E965" s="129"/>
    </row>
    <row r="966" spans="5:5" ht="15.75" customHeight="1" x14ac:dyDescent="0.3">
      <c r="E966" s="129"/>
    </row>
    <row r="967" spans="5:5" ht="15.75" customHeight="1" x14ac:dyDescent="0.3">
      <c r="E967" s="129"/>
    </row>
    <row r="968" spans="5:5" ht="15.75" customHeight="1" x14ac:dyDescent="0.3">
      <c r="E968" s="129"/>
    </row>
    <row r="969" spans="5:5" ht="15.75" customHeight="1" x14ac:dyDescent="0.3">
      <c r="E969" s="129"/>
    </row>
    <row r="970" spans="5:5" ht="15.75" customHeight="1" x14ac:dyDescent="0.3">
      <c r="E970" s="129"/>
    </row>
    <row r="971" spans="5:5" ht="15.75" customHeight="1" x14ac:dyDescent="0.3">
      <c r="E971" s="129"/>
    </row>
    <row r="972" spans="5:5" ht="15.75" customHeight="1" x14ac:dyDescent="0.3">
      <c r="E972" s="129"/>
    </row>
    <row r="973" spans="5:5" ht="15.75" customHeight="1" x14ac:dyDescent="0.3">
      <c r="E973" s="129"/>
    </row>
    <row r="974" spans="5:5" ht="15.75" customHeight="1" x14ac:dyDescent="0.3">
      <c r="E974" s="129"/>
    </row>
    <row r="975" spans="5:5" ht="15.75" customHeight="1" x14ac:dyDescent="0.3">
      <c r="E975" s="129"/>
    </row>
    <row r="976" spans="5:5" ht="15.75" customHeight="1" x14ac:dyDescent="0.3">
      <c r="E976" s="129"/>
    </row>
    <row r="977" spans="5:5" ht="15.75" customHeight="1" x14ac:dyDescent="0.3">
      <c r="E977" s="129"/>
    </row>
    <row r="978" spans="5:5" ht="15.75" customHeight="1" x14ac:dyDescent="0.3">
      <c r="E978" s="129"/>
    </row>
    <row r="979" spans="5:5" ht="15.75" customHeight="1" x14ac:dyDescent="0.3">
      <c r="E979" s="129"/>
    </row>
    <row r="980" spans="5:5" ht="15.75" customHeight="1" x14ac:dyDescent="0.3">
      <c r="E980" s="129"/>
    </row>
    <row r="981" spans="5:5" ht="15.75" customHeight="1" x14ac:dyDescent="0.3">
      <c r="E981" s="129"/>
    </row>
    <row r="982" spans="5:5" ht="15.75" customHeight="1" x14ac:dyDescent="0.3">
      <c r="E982" s="129"/>
    </row>
    <row r="983" spans="5:5" ht="15.75" customHeight="1" x14ac:dyDescent="0.3">
      <c r="E983" s="129"/>
    </row>
    <row r="984" spans="5:5" ht="15.75" customHeight="1" x14ac:dyDescent="0.3">
      <c r="E984" s="129"/>
    </row>
    <row r="985" spans="5:5" ht="15.75" customHeight="1" x14ac:dyDescent="0.3">
      <c r="E985" s="129"/>
    </row>
    <row r="986" spans="5:5" ht="15.75" customHeight="1" x14ac:dyDescent="0.3">
      <c r="E986" s="129"/>
    </row>
    <row r="987" spans="5:5" ht="15.75" customHeight="1" x14ac:dyDescent="0.3">
      <c r="E987" s="129"/>
    </row>
    <row r="988" spans="5:5" ht="15.75" customHeight="1" x14ac:dyDescent="0.3">
      <c r="E988" s="129"/>
    </row>
    <row r="989" spans="5:5" ht="15.75" customHeight="1" x14ac:dyDescent="0.3">
      <c r="E989" s="129"/>
    </row>
    <row r="990" spans="5:5" ht="15.75" customHeight="1" x14ac:dyDescent="0.3">
      <c r="E990" s="129"/>
    </row>
    <row r="991" spans="5:5" ht="15.75" customHeight="1" x14ac:dyDescent="0.3">
      <c r="E991" s="129"/>
    </row>
    <row r="992" spans="5:5" ht="15.75" customHeight="1" x14ac:dyDescent="0.3">
      <c r="E992" s="129"/>
    </row>
    <row r="993" spans="5:5" ht="15.75" customHeight="1" x14ac:dyDescent="0.3">
      <c r="E993" s="129"/>
    </row>
    <row r="994" spans="5:5" ht="15.75" customHeight="1" x14ac:dyDescent="0.3">
      <c r="E994" s="129"/>
    </row>
    <row r="995" spans="5:5" ht="15.75" customHeight="1" x14ac:dyDescent="0.3">
      <c r="E995" s="129"/>
    </row>
    <row r="996" spans="5:5" ht="15.75" customHeight="1" x14ac:dyDescent="0.3">
      <c r="E996" s="129"/>
    </row>
    <row r="997" spans="5:5" ht="15.75" customHeight="1" x14ac:dyDescent="0.3">
      <c r="E997" s="129"/>
    </row>
    <row r="998" spans="5:5" ht="15.75" customHeight="1" x14ac:dyDescent="0.3">
      <c r="E998" s="129"/>
    </row>
    <row r="999" spans="5:5" ht="15.75" customHeight="1" x14ac:dyDescent="0.3">
      <c r="E999" s="129"/>
    </row>
    <row r="1000" spans="5:5" ht="15.75" customHeight="1" x14ac:dyDescent="0.3">
      <c r="E1000" s="129"/>
    </row>
    <row r="1001" spans="5:5" ht="15.75" customHeight="1" x14ac:dyDescent="0.3">
      <c r="E1001" s="129"/>
    </row>
    <row r="1002" spans="5:5" ht="15.75" customHeight="1" x14ac:dyDescent="0.3">
      <c r="E1002" s="129"/>
    </row>
  </sheetData>
  <mergeCells count="44">
    <mergeCell ref="B3:K3"/>
    <mergeCell ref="B4:K4"/>
    <mergeCell ref="B5:K5"/>
    <mergeCell ref="B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16:C16"/>
    <mergeCell ref="F16:K16"/>
    <mergeCell ref="B51:E51"/>
    <mergeCell ref="B17:C17"/>
    <mergeCell ref="F17:K17"/>
    <mergeCell ref="B18:C18"/>
    <mergeCell ref="F18:K18"/>
    <mergeCell ref="B19:H19"/>
    <mergeCell ref="I19:K19"/>
    <mergeCell ref="B27:E27"/>
    <mergeCell ref="B31:E31"/>
    <mergeCell ref="B35:E35"/>
    <mergeCell ref="B36:E36"/>
    <mergeCell ref="B45:E45"/>
    <mergeCell ref="B72:E72"/>
    <mergeCell ref="B73:E73"/>
    <mergeCell ref="B55:E55"/>
    <mergeCell ref="B56:E56"/>
    <mergeCell ref="C57:D57"/>
    <mergeCell ref="B63:E63"/>
    <mergeCell ref="B67:E67"/>
    <mergeCell ref="B71:E7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K1002"/>
  <sheetViews>
    <sheetView zoomScale="66" zoomScaleNormal="66" workbookViewId="0">
      <selection activeCell="O33" sqref="O33"/>
    </sheetView>
  </sheetViews>
  <sheetFormatPr baseColWidth="10" defaultColWidth="14.44140625" defaultRowHeight="14.4" x14ac:dyDescent="0.3"/>
  <cols>
    <col min="1" max="2" width="5.33203125" customWidth="1"/>
    <col min="3" max="3" width="37.88671875" customWidth="1"/>
    <col min="4" max="4" width="8.44140625" customWidth="1"/>
    <col min="5" max="5" width="7.88671875" customWidth="1"/>
    <col min="6" max="6" width="9.33203125" customWidth="1"/>
    <col min="7" max="7" width="10.44140625" customWidth="1"/>
    <col min="8" max="8" width="10.6640625" customWidth="1"/>
    <col min="9" max="9" width="13.5546875" customWidth="1"/>
    <col min="10" max="10" width="13.88671875" customWidth="1"/>
    <col min="11" max="11" width="13.33203125" customWidth="1"/>
    <col min="12" max="26" width="10.6640625" customWidth="1"/>
  </cols>
  <sheetData>
    <row r="1" spans="2:11" x14ac:dyDescent="0.3">
      <c r="E1" s="129"/>
    </row>
    <row r="2" spans="2:11" ht="15" thickBot="1" x14ac:dyDescent="0.35">
      <c r="E2" s="129"/>
    </row>
    <row r="3" spans="2:11" x14ac:dyDescent="0.3">
      <c r="B3" s="408" t="s">
        <v>55</v>
      </c>
      <c r="C3" s="409"/>
      <c r="D3" s="409"/>
      <c r="E3" s="409"/>
      <c r="F3" s="409"/>
      <c r="G3" s="409"/>
      <c r="H3" s="409"/>
      <c r="I3" s="409"/>
      <c r="J3" s="409"/>
      <c r="K3" s="410"/>
    </row>
    <row r="4" spans="2:11" x14ac:dyDescent="0.3">
      <c r="B4" s="520" t="s">
        <v>297</v>
      </c>
      <c r="C4" s="403"/>
      <c r="D4" s="403"/>
      <c r="E4" s="403"/>
      <c r="F4" s="403"/>
      <c r="G4" s="403"/>
      <c r="H4" s="403"/>
      <c r="I4" s="403"/>
      <c r="J4" s="403"/>
      <c r="K4" s="404"/>
    </row>
    <row r="5" spans="2:11" x14ac:dyDescent="0.3">
      <c r="B5" s="521" t="s">
        <v>127</v>
      </c>
      <c r="C5" s="403"/>
      <c r="D5" s="403"/>
      <c r="E5" s="403"/>
      <c r="F5" s="403"/>
      <c r="G5" s="403"/>
      <c r="H5" s="403"/>
      <c r="I5" s="403"/>
      <c r="J5" s="403"/>
      <c r="K5" s="404"/>
    </row>
    <row r="6" spans="2:11" x14ac:dyDescent="0.3">
      <c r="B6" s="521" t="s">
        <v>57</v>
      </c>
      <c r="C6" s="403"/>
      <c r="D6" s="403"/>
      <c r="E6" s="403"/>
      <c r="F6" s="403"/>
      <c r="G6" s="403"/>
      <c r="H6" s="403"/>
      <c r="I6" s="403"/>
      <c r="J6" s="403"/>
      <c r="K6" s="404"/>
    </row>
    <row r="7" spans="2:11" x14ac:dyDescent="0.3">
      <c r="B7" s="522" t="s">
        <v>58</v>
      </c>
      <c r="C7" s="388"/>
      <c r="D7" s="130" t="s">
        <v>35</v>
      </c>
      <c r="E7" s="130" t="s">
        <v>59</v>
      </c>
      <c r="F7" s="523" t="s">
        <v>60</v>
      </c>
      <c r="G7" s="387"/>
      <c r="H7" s="387"/>
      <c r="I7" s="387"/>
      <c r="J7" s="387"/>
      <c r="K7" s="394"/>
    </row>
    <row r="8" spans="2:11" x14ac:dyDescent="0.3">
      <c r="B8" s="515" t="s">
        <v>61</v>
      </c>
      <c r="C8" s="388"/>
      <c r="D8" s="108" t="s">
        <v>128</v>
      </c>
      <c r="E8" s="131">
        <v>1</v>
      </c>
      <c r="F8" s="516" t="s">
        <v>192</v>
      </c>
      <c r="G8" s="387"/>
      <c r="H8" s="387"/>
      <c r="I8" s="387"/>
      <c r="J8" s="387"/>
      <c r="K8" s="394"/>
    </row>
    <row r="9" spans="2:11" ht="22.5" customHeight="1" x14ac:dyDescent="0.3">
      <c r="B9" s="519" t="s">
        <v>193</v>
      </c>
      <c r="C9" s="388"/>
      <c r="D9" s="132" t="s">
        <v>156</v>
      </c>
      <c r="E9" s="133">
        <v>800</v>
      </c>
      <c r="F9" s="516"/>
      <c r="G9" s="387"/>
      <c r="H9" s="387"/>
      <c r="I9" s="387"/>
      <c r="J9" s="387"/>
      <c r="K9" s="394"/>
    </row>
    <row r="10" spans="2:11" x14ac:dyDescent="0.3">
      <c r="B10" s="515" t="s">
        <v>194</v>
      </c>
      <c r="C10" s="388"/>
      <c r="D10" s="108" t="s">
        <v>117</v>
      </c>
      <c r="E10" s="134">
        <v>0.2</v>
      </c>
      <c r="F10" s="516"/>
      <c r="G10" s="387"/>
      <c r="H10" s="387"/>
      <c r="I10" s="387"/>
      <c r="J10" s="387"/>
      <c r="K10" s="394"/>
    </row>
    <row r="11" spans="2:11" x14ac:dyDescent="0.3">
      <c r="B11" s="515" t="s">
        <v>195</v>
      </c>
      <c r="C11" s="388"/>
      <c r="D11" s="108" t="s">
        <v>196</v>
      </c>
      <c r="E11" s="131">
        <v>80</v>
      </c>
      <c r="F11" s="516" t="s">
        <v>197</v>
      </c>
      <c r="G11" s="387"/>
      <c r="H11" s="387"/>
      <c r="I11" s="387"/>
      <c r="J11" s="387"/>
      <c r="K11" s="394"/>
    </row>
    <row r="12" spans="2:11" x14ac:dyDescent="0.3">
      <c r="B12" s="515" t="s">
        <v>198</v>
      </c>
      <c r="C12" s="388"/>
      <c r="D12" s="108" t="s">
        <v>13</v>
      </c>
      <c r="E12" s="135">
        <v>64</v>
      </c>
      <c r="F12" s="516"/>
      <c r="G12" s="387"/>
      <c r="H12" s="387"/>
      <c r="I12" s="387"/>
      <c r="J12" s="387"/>
      <c r="K12" s="394"/>
    </row>
    <row r="13" spans="2:11" x14ac:dyDescent="0.3">
      <c r="B13" s="515" t="s">
        <v>135</v>
      </c>
      <c r="C13" s="388"/>
      <c r="D13" s="108" t="s">
        <v>13</v>
      </c>
      <c r="E13" s="131">
        <v>1</v>
      </c>
      <c r="F13" s="516" t="s">
        <v>123</v>
      </c>
      <c r="G13" s="387"/>
      <c r="H13" s="387"/>
      <c r="I13" s="387"/>
      <c r="J13" s="387"/>
      <c r="K13" s="394"/>
    </row>
    <row r="14" spans="2:11" x14ac:dyDescent="0.3">
      <c r="B14" s="515" t="s">
        <v>199</v>
      </c>
      <c r="C14" s="388"/>
      <c r="D14" s="108" t="s">
        <v>196</v>
      </c>
      <c r="E14" s="131">
        <v>3</v>
      </c>
      <c r="F14" s="516" t="s">
        <v>200</v>
      </c>
      <c r="G14" s="387"/>
      <c r="H14" s="387"/>
      <c r="I14" s="387"/>
      <c r="J14" s="387"/>
      <c r="K14" s="394"/>
    </row>
    <row r="15" spans="2:11" x14ac:dyDescent="0.3">
      <c r="B15" s="515" t="s">
        <v>201</v>
      </c>
      <c r="C15" s="388"/>
      <c r="D15" s="108" t="s">
        <v>13</v>
      </c>
      <c r="E15" s="131">
        <v>0.48</v>
      </c>
      <c r="F15" s="516"/>
      <c r="G15" s="387"/>
      <c r="H15" s="387"/>
      <c r="I15" s="387"/>
      <c r="J15" s="387"/>
      <c r="K15" s="394"/>
    </row>
    <row r="16" spans="2:11" x14ac:dyDescent="0.3">
      <c r="B16" s="515" t="s">
        <v>202</v>
      </c>
      <c r="C16" s="388"/>
      <c r="D16" s="108" t="s">
        <v>128</v>
      </c>
      <c r="E16" s="136"/>
      <c r="F16" s="516" t="s">
        <v>203</v>
      </c>
      <c r="G16" s="387"/>
      <c r="H16" s="387"/>
      <c r="I16" s="387"/>
      <c r="J16" s="387"/>
      <c r="K16" s="394"/>
    </row>
    <row r="17" spans="2:11" x14ac:dyDescent="0.3">
      <c r="B17" s="515" t="s">
        <v>204</v>
      </c>
      <c r="C17" s="388"/>
      <c r="D17" s="108" t="s">
        <v>128</v>
      </c>
      <c r="E17" s="137">
        <v>35</v>
      </c>
      <c r="F17" s="516" t="s">
        <v>205</v>
      </c>
      <c r="G17" s="387"/>
      <c r="H17" s="387"/>
      <c r="I17" s="387"/>
      <c r="J17" s="387"/>
      <c r="K17" s="394"/>
    </row>
    <row r="18" spans="2:11" x14ac:dyDescent="0.3">
      <c r="B18" s="515" t="s">
        <v>206</v>
      </c>
      <c r="C18" s="388"/>
      <c r="D18" s="108" t="s">
        <v>128</v>
      </c>
      <c r="E18" s="138"/>
      <c r="F18" s="516" t="s">
        <v>207</v>
      </c>
      <c r="G18" s="387"/>
      <c r="H18" s="387"/>
      <c r="I18" s="387"/>
      <c r="J18" s="387"/>
      <c r="K18" s="394"/>
    </row>
    <row r="19" spans="2:11" ht="6" customHeight="1" x14ac:dyDescent="0.3">
      <c r="B19" s="386"/>
      <c r="C19" s="387"/>
      <c r="D19" s="387"/>
      <c r="E19" s="387"/>
      <c r="F19" s="387"/>
      <c r="G19" s="387"/>
      <c r="H19" s="388"/>
      <c r="I19" s="517"/>
      <c r="J19" s="387"/>
      <c r="K19" s="394"/>
    </row>
    <row r="20" spans="2:11" ht="27.6" x14ac:dyDescent="0.3">
      <c r="B20" s="139" t="s">
        <v>81</v>
      </c>
      <c r="C20" s="140" t="s">
        <v>58</v>
      </c>
      <c r="D20" s="140" t="s">
        <v>35</v>
      </c>
      <c r="E20" s="140" t="s">
        <v>59</v>
      </c>
      <c r="F20" s="140" t="s">
        <v>82</v>
      </c>
      <c r="G20" s="140" t="s">
        <v>83</v>
      </c>
      <c r="H20" s="140" t="s">
        <v>84</v>
      </c>
      <c r="I20" s="140" t="s">
        <v>85</v>
      </c>
      <c r="J20" s="140" t="s">
        <v>86</v>
      </c>
      <c r="K20" s="141" t="s">
        <v>87</v>
      </c>
    </row>
    <row r="21" spans="2:11" ht="15.75" customHeight="1" x14ac:dyDescent="0.3">
      <c r="B21" s="265">
        <v>1</v>
      </c>
      <c r="C21" s="266" t="s">
        <v>208</v>
      </c>
      <c r="D21" s="266"/>
      <c r="E21" s="267"/>
      <c r="F21" s="268"/>
      <c r="G21" s="269"/>
      <c r="H21" s="267"/>
      <c r="I21" s="270"/>
      <c r="J21" s="268"/>
      <c r="K21" s="271"/>
    </row>
    <row r="22" spans="2:11" ht="15.75" customHeight="1" x14ac:dyDescent="0.3">
      <c r="B22" s="272" t="s">
        <v>89</v>
      </c>
      <c r="C22" s="273" t="s">
        <v>88</v>
      </c>
      <c r="D22" s="273"/>
      <c r="E22" s="267"/>
      <c r="F22" s="268"/>
      <c r="G22" s="269"/>
      <c r="H22" s="267"/>
      <c r="I22" s="270"/>
      <c r="J22" s="268"/>
      <c r="K22" s="271"/>
    </row>
    <row r="23" spans="2:11" ht="29.25" customHeight="1" x14ac:dyDescent="0.3">
      <c r="B23" s="274" t="s">
        <v>209</v>
      </c>
      <c r="C23" s="275" t="s">
        <v>210</v>
      </c>
      <c r="D23" s="276" t="s">
        <v>22</v>
      </c>
      <c r="E23" s="276">
        <v>800</v>
      </c>
      <c r="F23" s="276">
        <v>873</v>
      </c>
      <c r="G23" s="276">
        <f t="shared" ref="G23:G26" si="0">+F23*E23</f>
        <v>698400</v>
      </c>
      <c r="H23" s="276">
        <f t="shared" ref="H23:H26" si="1">E$16</f>
        <v>0</v>
      </c>
      <c r="I23" s="276">
        <f t="shared" ref="I23:I26" si="2">+H23*G23</f>
        <v>0</v>
      </c>
      <c r="J23" s="276">
        <f t="shared" ref="J23:J26" si="3">I23-K23</f>
        <v>0</v>
      </c>
      <c r="K23" s="276"/>
    </row>
    <row r="24" spans="2:11" ht="15.75" customHeight="1" x14ac:dyDescent="0.3">
      <c r="B24" s="274" t="s">
        <v>211</v>
      </c>
      <c r="C24" s="277" t="s">
        <v>25</v>
      </c>
      <c r="D24" s="276" t="s">
        <v>22</v>
      </c>
      <c r="E24" s="276">
        <v>800</v>
      </c>
      <c r="F24" s="268">
        <v>407</v>
      </c>
      <c r="G24" s="276">
        <f t="shared" si="0"/>
        <v>325600</v>
      </c>
      <c r="H24" s="276">
        <f t="shared" si="1"/>
        <v>0</v>
      </c>
      <c r="I24" s="276">
        <f t="shared" si="2"/>
        <v>0</v>
      </c>
      <c r="J24" s="268">
        <f t="shared" si="3"/>
        <v>0</v>
      </c>
      <c r="K24" s="276"/>
    </row>
    <row r="25" spans="2:11" ht="15.75" customHeight="1" x14ac:dyDescent="0.3">
      <c r="B25" s="274" t="s">
        <v>212</v>
      </c>
      <c r="C25" s="277" t="s">
        <v>30</v>
      </c>
      <c r="D25" s="276" t="s">
        <v>22</v>
      </c>
      <c r="E25" s="276">
        <v>800</v>
      </c>
      <c r="F25" s="268">
        <v>244</v>
      </c>
      <c r="G25" s="276">
        <f t="shared" ref="G25" si="4">E25*F25</f>
        <v>195200</v>
      </c>
      <c r="H25" s="276">
        <f>E16</f>
        <v>0</v>
      </c>
      <c r="I25" s="276">
        <f t="shared" si="2"/>
        <v>0</v>
      </c>
      <c r="J25" s="268">
        <f>I25-K25</f>
        <v>0</v>
      </c>
      <c r="K25" s="276"/>
    </row>
    <row r="26" spans="2:11" ht="15.75" customHeight="1" x14ac:dyDescent="0.3">
      <c r="B26" s="274" t="s">
        <v>254</v>
      </c>
      <c r="C26" s="277" t="s">
        <v>213</v>
      </c>
      <c r="D26" s="276" t="s">
        <v>13</v>
      </c>
      <c r="E26" s="268">
        <v>65</v>
      </c>
      <c r="F26" s="268">
        <v>407</v>
      </c>
      <c r="G26" s="276">
        <f t="shared" si="0"/>
        <v>26455</v>
      </c>
      <c r="H26" s="276">
        <f t="shared" si="1"/>
        <v>0</v>
      </c>
      <c r="I26" s="267">
        <f t="shared" si="2"/>
        <v>0</v>
      </c>
      <c r="J26" s="268">
        <f t="shared" si="3"/>
        <v>0</v>
      </c>
      <c r="K26" s="276">
        <f>I26</f>
        <v>0</v>
      </c>
    </row>
    <row r="27" spans="2:11" ht="15.75" customHeight="1" x14ac:dyDescent="0.3">
      <c r="B27" s="518" t="s">
        <v>214</v>
      </c>
      <c r="C27" s="510"/>
      <c r="D27" s="510"/>
      <c r="E27" s="511"/>
      <c r="F27" s="268"/>
      <c r="G27" s="269">
        <f>SUM(G23:G26)</f>
        <v>1245655</v>
      </c>
      <c r="H27" s="269"/>
      <c r="I27" s="269">
        <f t="shared" ref="I27:K27" si="5">SUM(I23:I26)</f>
        <v>0</v>
      </c>
      <c r="J27" s="269">
        <f t="shared" si="5"/>
        <v>0</v>
      </c>
      <c r="K27" s="278">
        <f t="shared" si="5"/>
        <v>0</v>
      </c>
    </row>
    <row r="28" spans="2:11" ht="15.75" customHeight="1" x14ac:dyDescent="0.3">
      <c r="B28" s="272" t="s">
        <v>90</v>
      </c>
      <c r="C28" s="273" t="s">
        <v>99</v>
      </c>
      <c r="D28" s="273"/>
      <c r="E28" s="270"/>
      <c r="F28" s="269"/>
      <c r="G28" s="269"/>
      <c r="H28" s="270"/>
      <c r="I28" s="270"/>
      <c r="J28" s="269"/>
      <c r="K28" s="278"/>
    </row>
    <row r="29" spans="2:11" ht="15.75" customHeight="1" x14ac:dyDescent="0.3">
      <c r="B29" s="279" t="s">
        <v>215</v>
      </c>
      <c r="C29" s="277" t="s">
        <v>43</v>
      </c>
      <c r="D29" s="267" t="s">
        <v>216</v>
      </c>
      <c r="E29" s="268">
        <v>64</v>
      </c>
      <c r="F29" s="268">
        <v>7950</v>
      </c>
      <c r="G29" s="276">
        <f t="shared" ref="G29:G30" si="6">+F29*E29</f>
        <v>508800</v>
      </c>
      <c r="H29" s="276">
        <f t="shared" ref="H29:H30" si="7">E$16</f>
        <v>0</v>
      </c>
      <c r="I29" s="267">
        <f t="shared" ref="I29:I30" si="8">+H29*G29</f>
        <v>0</v>
      </c>
      <c r="J29" s="268">
        <f t="shared" ref="J29:J30" si="9">I29-K29</f>
        <v>0</v>
      </c>
      <c r="K29" s="276"/>
    </row>
    <row r="30" spans="2:11" ht="15.75" customHeight="1" x14ac:dyDescent="0.3">
      <c r="B30" s="279" t="s">
        <v>217</v>
      </c>
      <c r="C30" s="277" t="s">
        <v>50</v>
      </c>
      <c r="D30" s="267" t="s">
        <v>13</v>
      </c>
      <c r="E30" s="268">
        <v>1</v>
      </c>
      <c r="F30" s="268">
        <v>38000</v>
      </c>
      <c r="G30" s="276">
        <f t="shared" si="6"/>
        <v>38000</v>
      </c>
      <c r="H30" s="276">
        <f t="shared" si="7"/>
        <v>0</v>
      </c>
      <c r="I30" s="267">
        <f t="shared" si="8"/>
        <v>0</v>
      </c>
      <c r="J30" s="268">
        <f t="shared" si="9"/>
        <v>0</v>
      </c>
      <c r="K30" s="276"/>
    </row>
    <row r="31" spans="2:11" ht="15.75" customHeight="1" x14ac:dyDescent="0.3">
      <c r="B31" s="518" t="s">
        <v>218</v>
      </c>
      <c r="C31" s="510"/>
      <c r="D31" s="510"/>
      <c r="E31" s="511"/>
      <c r="F31" s="268"/>
      <c r="G31" s="269">
        <f>SUM(G29:G30)</f>
        <v>546800</v>
      </c>
      <c r="H31" s="267"/>
      <c r="I31" s="269">
        <f t="shared" ref="I31:K31" si="10">SUM(I29:I30)</f>
        <v>0</v>
      </c>
      <c r="J31" s="269">
        <f t="shared" si="10"/>
        <v>0</v>
      </c>
      <c r="K31" s="278">
        <f t="shared" si="10"/>
        <v>0</v>
      </c>
    </row>
    <row r="32" spans="2:11" ht="15.75" customHeight="1" x14ac:dyDescent="0.3">
      <c r="B32" s="272" t="s">
        <v>91</v>
      </c>
      <c r="C32" s="273" t="s">
        <v>108</v>
      </c>
      <c r="D32" s="273"/>
      <c r="E32" s="267"/>
      <c r="F32" s="268"/>
      <c r="G32" s="269"/>
      <c r="H32" s="267"/>
      <c r="I32" s="270"/>
      <c r="J32" s="268"/>
      <c r="K32" s="271"/>
    </row>
    <row r="33" spans="2:11" ht="15.75" customHeight="1" x14ac:dyDescent="0.3">
      <c r="B33" s="279" t="s">
        <v>219</v>
      </c>
      <c r="C33" s="277" t="s">
        <v>0</v>
      </c>
      <c r="D33" s="280">
        <v>0.05</v>
      </c>
      <c r="E33" s="268">
        <v>1</v>
      </c>
      <c r="F33" s="268">
        <v>62283</v>
      </c>
      <c r="G33" s="276">
        <f t="shared" ref="G33:G34" si="11">+F33*E33</f>
        <v>62283</v>
      </c>
      <c r="H33" s="276">
        <f t="shared" ref="H33:H34" si="12">E$16</f>
        <v>0</v>
      </c>
      <c r="I33" s="267">
        <f t="shared" ref="I33:I34" si="13">+H33*G33</f>
        <v>0</v>
      </c>
      <c r="J33" s="268">
        <f t="shared" ref="J33:J34" si="14">I33-K33</f>
        <v>0</v>
      </c>
      <c r="K33" s="276"/>
    </row>
    <row r="34" spans="2:11" ht="15.75" customHeight="1" x14ac:dyDescent="0.3">
      <c r="B34" s="279" t="s">
        <v>220</v>
      </c>
      <c r="C34" s="277" t="s">
        <v>221</v>
      </c>
      <c r="D34" s="280">
        <v>0.2</v>
      </c>
      <c r="E34" s="268">
        <v>1</v>
      </c>
      <c r="F34" s="268">
        <v>109360</v>
      </c>
      <c r="G34" s="276">
        <f t="shared" si="11"/>
        <v>109360</v>
      </c>
      <c r="H34" s="276">
        <f t="shared" si="12"/>
        <v>0</v>
      </c>
      <c r="I34" s="267">
        <f t="shared" si="13"/>
        <v>0</v>
      </c>
      <c r="J34" s="268">
        <f t="shared" si="14"/>
        <v>0</v>
      </c>
      <c r="K34" s="276">
        <f>I34</f>
        <v>0</v>
      </c>
    </row>
    <row r="35" spans="2:11" ht="15.75" customHeight="1" x14ac:dyDescent="0.3">
      <c r="B35" s="518" t="s">
        <v>222</v>
      </c>
      <c r="C35" s="510"/>
      <c r="D35" s="510"/>
      <c r="E35" s="511"/>
      <c r="F35" s="268"/>
      <c r="G35" s="269">
        <f>SUM(G33:G34)</f>
        <v>171643</v>
      </c>
      <c r="H35" s="270"/>
      <c r="I35" s="269">
        <f t="shared" ref="I35:K35" si="15">SUM(I33:I34)</f>
        <v>0</v>
      </c>
      <c r="J35" s="269">
        <f t="shared" si="15"/>
        <v>0</v>
      </c>
      <c r="K35" s="278">
        <f t="shared" si="15"/>
        <v>0</v>
      </c>
    </row>
    <row r="36" spans="2:11" ht="15.75" customHeight="1" x14ac:dyDescent="0.3">
      <c r="B36" s="518" t="s">
        <v>223</v>
      </c>
      <c r="C36" s="510"/>
      <c r="D36" s="510"/>
      <c r="E36" s="511"/>
      <c r="F36" s="281"/>
      <c r="G36" s="282">
        <f>G35+G31+G27</f>
        <v>1964098</v>
      </c>
      <c r="H36" s="283"/>
      <c r="I36" s="269">
        <f t="shared" ref="I36:K36" si="16">I35+I31+I27</f>
        <v>0</v>
      </c>
      <c r="J36" s="269">
        <f t="shared" si="16"/>
        <v>0</v>
      </c>
      <c r="K36" s="278">
        <f t="shared" si="16"/>
        <v>0</v>
      </c>
    </row>
    <row r="37" spans="2:11" ht="15.75" customHeight="1" x14ac:dyDescent="0.3">
      <c r="B37" s="284">
        <v>2</v>
      </c>
      <c r="C37" s="285" t="s">
        <v>224</v>
      </c>
      <c r="D37" s="285"/>
      <c r="E37" s="286"/>
      <c r="F37" s="285"/>
      <c r="G37" s="287"/>
      <c r="H37" s="288"/>
      <c r="I37" s="287"/>
      <c r="J37" s="289"/>
      <c r="K37" s="290"/>
    </row>
    <row r="38" spans="2:11" ht="15.75" customHeight="1" x14ac:dyDescent="0.3">
      <c r="B38" s="291" t="s">
        <v>100</v>
      </c>
      <c r="C38" s="285" t="s">
        <v>88</v>
      </c>
      <c r="D38" s="285"/>
      <c r="E38" s="292"/>
      <c r="F38" s="293"/>
      <c r="G38" s="294"/>
      <c r="H38" s="295"/>
      <c r="I38" s="293"/>
      <c r="J38" s="293"/>
      <c r="K38" s="296"/>
    </row>
    <row r="39" spans="2:11" ht="15.75" customHeight="1" x14ac:dyDescent="0.3">
      <c r="B39" s="291" t="s">
        <v>225</v>
      </c>
      <c r="C39" s="297" t="s">
        <v>28</v>
      </c>
      <c r="D39" s="292" t="s">
        <v>7</v>
      </c>
      <c r="E39" s="293">
        <v>160</v>
      </c>
      <c r="F39" s="293">
        <v>1019</v>
      </c>
      <c r="G39" s="293">
        <f t="shared" ref="G39:G44" si="17">E39*F39</f>
        <v>163040</v>
      </c>
      <c r="H39" s="295">
        <f t="shared" ref="H39:H44" si="18">E$17</f>
        <v>35</v>
      </c>
      <c r="I39" s="293">
        <f t="shared" ref="I39:I44" si="19">+H39*G39</f>
        <v>5706400</v>
      </c>
      <c r="J39" s="293">
        <f t="shared" ref="J39:J44" si="20">I39-K39</f>
        <v>5706400</v>
      </c>
      <c r="K39" s="296"/>
    </row>
    <row r="40" spans="2:11" ht="15.75" customHeight="1" x14ac:dyDescent="0.3">
      <c r="B40" s="291" t="s">
        <v>226</v>
      </c>
      <c r="C40" s="297" t="s">
        <v>24</v>
      </c>
      <c r="D40" s="292" t="s">
        <v>22</v>
      </c>
      <c r="E40" s="293">
        <v>160</v>
      </c>
      <c r="F40" s="293">
        <v>815</v>
      </c>
      <c r="G40" s="293">
        <f t="shared" si="17"/>
        <v>130400</v>
      </c>
      <c r="H40" s="295">
        <f t="shared" si="18"/>
        <v>35</v>
      </c>
      <c r="I40" s="293">
        <f t="shared" si="19"/>
        <v>4564000</v>
      </c>
      <c r="J40" s="293">
        <f t="shared" si="20"/>
        <v>4564000</v>
      </c>
      <c r="K40" s="296"/>
    </row>
    <row r="41" spans="2:11" ht="15.75" customHeight="1" x14ac:dyDescent="0.3">
      <c r="B41" s="291" t="s">
        <v>227</v>
      </c>
      <c r="C41" s="297" t="s">
        <v>29</v>
      </c>
      <c r="D41" s="292" t="s">
        <v>22</v>
      </c>
      <c r="E41" s="293">
        <v>800</v>
      </c>
      <c r="F41" s="293">
        <v>873</v>
      </c>
      <c r="G41" s="293">
        <f t="shared" si="17"/>
        <v>698400</v>
      </c>
      <c r="H41" s="295">
        <f t="shared" si="18"/>
        <v>35</v>
      </c>
      <c r="I41" s="293">
        <f t="shared" si="19"/>
        <v>24444000</v>
      </c>
      <c r="J41" s="293">
        <f t="shared" si="20"/>
        <v>4444000</v>
      </c>
      <c r="K41" s="296">
        <v>20000000</v>
      </c>
    </row>
    <row r="42" spans="2:11" ht="15.75" customHeight="1" x14ac:dyDescent="0.3">
      <c r="B42" s="291" t="s">
        <v>228</v>
      </c>
      <c r="C42" s="297" t="s">
        <v>25</v>
      </c>
      <c r="D42" s="292" t="s">
        <v>22</v>
      </c>
      <c r="E42" s="293">
        <v>800</v>
      </c>
      <c r="F42" s="293">
        <v>407</v>
      </c>
      <c r="G42" s="293">
        <f t="shared" si="17"/>
        <v>325600</v>
      </c>
      <c r="H42" s="295">
        <f t="shared" si="18"/>
        <v>35</v>
      </c>
      <c r="I42" s="293">
        <f t="shared" si="19"/>
        <v>11396000</v>
      </c>
      <c r="J42" s="293">
        <f t="shared" si="20"/>
        <v>1396000</v>
      </c>
      <c r="K42" s="296">
        <v>10000000</v>
      </c>
    </row>
    <row r="43" spans="2:11" ht="15.75" customHeight="1" x14ac:dyDescent="0.3">
      <c r="B43" s="291" t="s">
        <v>229</v>
      </c>
      <c r="C43" s="297" t="s">
        <v>30</v>
      </c>
      <c r="D43" s="292" t="s">
        <v>22</v>
      </c>
      <c r="E43" s="293">
        <v>800</v>
      </c>
      <c r="F43" s="293">
        <v>244</v>
      </c>
      <c r="G43" s="293">
        <f t="shared" si="17"/>
        <v>195200</v>
      </c>
      <c r="H43" s="295">
        <f t="shared" si="18"/>
        <v>35</v>
      </c>
      <c r="I43" s="293">
        <f t="shared" si="19"/>
        <v>6832000</v>
      </c>
      <c r="J43" s="293">
        <f t="shared" si="20"/>
        <v>6832000</v>
      </c>
      <c r="K43" s="296"/>
    </row>
    <row r="44" spans="2:11" ht="15.75" customHeight="1" x14ac:dyDescent="0.3">
      <c r="B44" s="291" t="s">
        <v>230</v>
      </c>
      <c r="C44" s="297" t="s">
        <v>31</v>
      </c>
      <c r="D44" s="292" t="s">
        <v>13</v>
      </c>
      <c r="E44" s="293">
        <v>385</v>
      </c>
      <c r="F44" s="293">
        <v>407</v>
      </c>
      <c r="G44" s="293">
        <f t="shared" si="17"/>
        <v>156695</v>
      </c>
      <c r="H44" s="295">
        <f t="shared" si="18"/>
        <v>35</v>
      </c>
      <c r="I44" s="293">
        <f t="shared" si="19"/>
        <v>5484325</v>
      </c>
      <c r="J44" s="293">
        <f t="shared" si="20"/>
        <v>0</v>
      </c>
      <c r="K44" s="296">
        <f>I44</f>
        <v>5484325</v>
      </c>
    </row>
    <row r="45" spans="2:11" ht="15.75" customHeight="1" x14ac:dyDescent="0.3">
      <c r="B45" s="513" t="s">
        <v>231</v>
      </c>
      <c r="C45" s="510"/>
      <c r="D45" s="510"/>
      <c r="E45" s="511"/>
      <c r="F45" s="293"/>
      <c r="G45" s="294">
        <f>SUM(G39:G44)</f>
        <v>1669335</v>
      </c>
      <c r="H45" s="294"/>
      <c r="I45" s="294">
        <f t="shared" ref="I45:K45" si="21">SUM(I39:I44)</f>
        <v>58426725</v>
      </c>
      <c r="J45" s="294">
        <f t="shared" si="21"/>
        <v>22942400</v>
      </c>
      <c r="K45" s="298">
        <f t="shared" si="21"/>
        <v>35484325</v>
      </c>
    </row>
    <row r="46" spans="2:11" ht="15.75" customHeight="1" x14ac:dyDescent="0.3">
      <c r="B46" s="299" t="s">
        <v>101</v>
      </c>
      <c r="C46" s="285" t="s">
        <v>99</v>
      </c>
      <c r="D46" s="285"/>
      <c r="E46" s="292"/>
      <c r="F46" s="293"/>
      <c r="G46" s="294"/>
      <c r="H46" s="295"/>
      <c r="I46" s="293"/>
      <c r="J46" s="293"/>
      <c r="K46" s="296"/>
    </row>
    <row r="47" spans="2:11" ht="15.75" customHeight="1" x14ac:dyDescent="0.3">
      <c r="B47" s="291" t="s">
        <v>232</v>
      </c>
      <c r="C47" s="297" t="s">
        <v>51</v>
      </c>
      <c r="D47" s="292" t="s">
        <v>35</v>
      </c>
      <c r="E47" s="293">
        <v>160</v>
      </c>
      <c r="F47" s="293">
        <v>0</v>
      </c>
      <c r="G47" s="293">
        <f t="shared" ref="G47:G50" si="22">E47*F47</f>
        <v>0</v>
      </c>
      <c r="H47" s="295">
        <f>+I$19</f>
        <v>0</v>
      </c>
      <c r="I47" s="293">
        <f t="shared" ref="I47:I50" si="23">+H47*G47</f>
        <v>0</v>
      </c>
      <c r="J47" s="293">
        <f t="shared" ref="J47:J50" si="24">I47-K47</f>
        <v>0</v>
      </c>
      <c r="K47" s="296"/>
    </row>
    <row r="48" spans="2:11" ht="15.75" customHeight="1" x14ac:dyDescent="0.3">
      <c r="B48" s="291" t="s">
        <v>233</v>
      </c>
      <c r="C48" s="297" t="s">
        <v>45</v>
      </c>
      <c r="D48" s="292" t="s">
        <v>13</v>
      </c>
      <c r="E48" s="300">
        <v>0.48</v>
      </c>
      <c r="F48" s="293">
        <v>68000</v>
      </c>
      <c r="G48" s="293">
        <f t="shared" si="22"/>
        <v>32640</v>
      </c>
      <c r="H48" s="295">
        <f t="shared" ref="H48:H50" si="25">E$17</f>
        <v>35</v>
      </c>
      <c r="I48" s="293">
        <f t="shared" si="23"/>
        <v>1142400</v>
      </c>
      <c r="J48" s="293">
        <f t="shared" si="24"/>
        <v>1142400</v>
      </c>
      <c r="K48" s="296"/>
    </row>
    <row r="49" spans="2:11" ht="15.75" customHeight="1" x14ac:dyDescent="0.3">
      <c r="B49" s="291" t="s">
        <v>234</v>
      </c>
      <c r="C49" s="297" t="s">
        <v>43</v>
      </c>
      <c r="D49" s="292" t="s">
        <v>13</v>
      </c>
      <c r="E49" s="293">
        <v>64</v>
      </c>
      <c r="F49" s="293">
        <v>7950</v>
      </c>
      <c r="G49" s="293">
        <f t="shared" si="22"/>
        <v>508800</v>
      </c>
      <c r="H49" s="295">
        <f t="shared" si="25"/>
        <v>35</v>
      </c>
      <c r="I49" s="293">
        <f t="shared" si="23"/>
        <v>17808000</v>
      </c>
      <c r="J49" s="293">
        <f t="shared" si="24"/>
        <v>17808000</v>
      </c>
      <c r="K49" s="296"/>
    </row>
    <row r="50" spans="2:11" ht="15.75" customHeight="1" x14ac:dyDescent="0.3">
      <c r="B50" s="291" t="s">
        <v>235</v>
      </c>
      <c r="C50" s="297" t="s">
        <v>50</v>
      </c>
      <c r="D50" s="292" t="s">
        <v>13</v>
      </c>
      <c r="E50" s="293">
        <v>1</v>
      </c>
      <c r="F50" s="293">
        <v>38000</v>
      </c>
      <c r="G50" s="293">
        <f t="shared" si="22"/>
        <v>38000</v>
      </c>
      <c r="H50" s="295">
        <f t="shared" si="25"/>
        <v>35</v>
      </c>
      <c r="I50" s="293">
        <f t="shared" si="23"/>
        <v>1330000</v>
      </c>
      <c r="J50" s="293">
        <f t="shared" si="24"/>
        <v>1330000</v>
      </c>
      <c r="K50" s="296"/>
    </row>
    <row r="51" spans="2:11" ht="15.75" customHeight="1" x14ac:dyDescent="0.3">
      <c r="B51" s="513" t="s">
        <v>236</v>
      </c>
      <c r="C51" s="510"/>
      <c r="D51" s="510"/>
      <c r="E51" s="511"/>
      <c r="F51" s="293"/>
      <c r="G51" s="294">
        <f>SUM(G47:G50)</f>
        <v>579440</v>
      </c>
      <c r="H51" s="294"/>
      <c r="I51" s="294">
        <f t="shared" ref="I51:K51" si="26">SUM(I47:I50)</f>
        <v>20280400</v>
      </c>
      <c r="J51" s="294">
        <f t="shared" si="26"/>
        <v>20280400</v>
      </c>
      <c r="K51" s="298">
        <f t="shared" si="26"/>
        <v>0</v>
      </c>
    </row>
    <row r="52" spans="2:11" ht="15.75" customHeight="1" x14ac:dyDescent="0.3">
      <c r="B52" s="299" t="s">
        <v>102</v>
      </c>
      <c r="C52" s="285" t="s">
        <v>108</v>
      </c>
      <c r="D52" s="285"/>
      <c r="E52" s="292"/>
      <c r="F52" s="293"/>
      <c r="G52" s="293"/>
      <c r="H52" s="295"/>
      <c r="I52" s="293"/>
      <c r="J52" s="293"/>
      <c r="K52" s="296"/>
    </row>
    <row r="53" spans="2:11" ht="15.75" customHeight="1" x14ac:dyDescent="0.3">
      <c r="B53" s="291" t="s">
        <v>237</v>
      </c>
      <c r="C53" s="297" t="s">
        <v>0</v>
      </c>
      <c r="D53" s="301">
        <v>0.05</v>
      </c>
      <c r="E53" s="293">
        <v>1</v>
      </c>
      <c r="F53" s="293">
        <v>83467</v>
      </c>
      <c r="G53" s="293">
        <f t="shared" ref="G53:G54" si="27">E53*F53</f>
        <v>83467</v>
      </c>
      <c r="H53" s="295">
        <f t="shared" ref="H53:H54" si="28">E$17</f>
        <v>35</v>
      </c>
      <c r="I53" s="293">
        <f t="shared" ref="I53:I54" si="29">+H53*G53</f>
        <v>2921345</v>
      </c>
      <c r="J53" s="293">
        <f t="shared" ref="J53:J54" si="30">I53-K53</f>
        <v>0</v>
      </c>
      <c r="K53" s="296">
        <f>I53</f>
        <v>2921345</v>
      </c>
    </row>
    <row r="54" spans="2:11" ht="15.75" customHeight="1" x14ac:dyDescent="0.3">
      <c r="B54" s="291" t="s">
        <v>238</v>
      </c>
      <c r="C54" s="297" t="s">
        <v>1</v>
      </c>
      <c r="D54" s="301">
        <v>0.2</v>
      </c>
      <c r="E54" s="293">
        <v>1</v>
      </c>
      <c r="F54" s="293">
        <v>115888</v>
      </c>
      <c r="G54" s="293">
        <f t="shared" si="27"/>
        <v>115888</v>
      </c>
      <c r="H54" s="295">
        <f t="shared" si="28"/>
        <v>35</v>
      </c>
      <c r="I54" s="293">
        <f t="shared" si="29"/>
        <v>4056080</v>
      </c>
      <c r="J54" s="293">
        <f t="shared" si="30"/>
        <v>0</v>
      </c>
      <c r="K54" s="296">
        <f>I54</f>
        <v>4056080</v>
      </c>
    </row>
    <row r="55" spans="2:11" ht="15.75" customHeight="1" x14ac:dyDescent="0.3">
      <c r="B55" s="513" t="s">
        <v>239</v>
      </c>
      <c r="C55" s="510"/>
      <c r="D55" s="510"/>
      <c r="E55" s="511"/>
      <c r="F55" s="293"/>
      <c r="G55" s="294">
        <f>SUM(G53:G54)</f>
        <v>199355</v>
      </c>
      <c r="H55" s="294"/>
      <c r="I55" s="294">
        <f t="shared" ref="I55:K55" si="31">SUM(I52:I54)</f>
        <v>6977425</v>
      </c>
      <c r="J55" s="294">
        <f t="shared" si="31"/>
        <v>0</v>
      </c>
      <c r="K55" s="298">
        <f t="shared" si="31"/>
        <v>6977425</v>
      </c>
    </row>
    <row r="56" spans="2:11" ht="15.75" customHeight="1" x14ac:dyDescent="0.3">
      <c r="B56" s="513" t="s">
        <v>240</v>
      </c>
      <c r="C56" s="510"/>
      <c r="D56" s="510"/>
      <c r="E56" s="511"/>
      <c r="F56" s="293"/>
      <c r="G56" s="294">
        <f>G55+G51+G45</f>
        <v>2448130</v>
      </c>
      <c r="H56" s="294"/>
      <c r="I56" s="294">
        <f t="shared" ref="I56:K56" si="32">I55+I51+I45</f>
        <v>85684550</v>
      </c>
      <c r="J56" s="294">
        <f t="shared" si="32"/>
        <v>43222800</v>
      </c>
      <c r="K56" s="298">
        <f t="shared" si="32"/>
        <v>42461750</v>
      </c>
    </row>
    <row r="57" spans="2:11" ht="15.75" customHeight="1" x14ac:dyDescent="0.3">
      <c r="B57" s="302">
        <v>3</v>
      </c>
      <c r="C57" s="514" t="s">
        <v>241</v>
      </c>
      <c r="D57" s="511"/>
      <c r="E57" s="303"/>
      <c r="F57" s="304"/>
      <c r="G57" s="305"/>
      <c r="H57" s="306"/>
      <c r="I57" s="305"/>
      <c r="J57" s="306"/>
      <c r="K57" s="307"/>
    </row>
    <row r="58" spans="2:11" ht="15.75" customHeight="1" x14ac:dyDescent="0.3">
      <c r="B58" s="308" t="s">
        <v>126</v>
      </c>
      <c r="C58" s="309" t="s">
        <v>88</v>
      </c>
      <c r="D58" s="309"/>
      <c r="E58" s="310"/>
      <c r="F58" s="304"/>
      <c r="G58" s="305"/>
      <c r="H58" s="310"/>
      <c r="I58" s="311"/>
      <c r="J58" s="304"/>
      <c r="K58" s="312"/>
    </row>
    <row r="59" spans="2:11" ht="30" customHeight="1" x14ac:dyDescent="0.3">
      <c r="B59" s="313" t="s">
        <v>242</v>
      </c>
      <c r="C59" s="314" t="s">
        <v>210</v>
      </c>
      <c r="D59" s="306" t="s">
        <v>22</v>
      </c>
      <c r="E59" s="306">
        <v>800</v>
      </c>
      <c r="F59" s="306">
        <v>873</v>
      </c>
      <c r="G59" s="306">
        <f t="shared" ref="G59:G62" si="33">E59*F59</f>
        <v>698400</v>
      </c>
      <c r="H59" s="306">
        <f t="shared" ref="H59:H63" si="34">E$18</f>
        <v>0</v>
      </c>
      <c r="I59" s="306">
        <f t="shared" ref="I59:I62" si="35">+H59*G59</f>
        <v>0</v>
      </c>
      <c r="J59" s="306">
        <f t="shared" ref="J59:J62" si="36">I59-K59</f>
        <v>0</v>
      </c>
      <c r="K59" s="312"/>
    </row>
    <row r="60" spans="2:11" ht="15.75" customHeight="1" x14ac:dyDescent="0.3">
      <c r="B60" s="313" t="s">
        <v>243</v>
      </c>
      <c r="C60" s="315" t="s">
        <v>25</v>
      </c>
      <c r="D60" s="306" t="s">
        <v>22</v>
      </c>
      <c r="E60" s="306">
        <v>800</v>
      </c>
      <c r="F60" s="304">
        <v>407</v>
      </c>
      <c r="G60" s="306">
        <f t="shared" si="33"/>
        <v>325600</v>
      </c>
      <c r="H60" s="306">
        <f t="shared" si="34"/>
        <v>0</v>
      </c>
      <c r="I60" s="306">
        <f t="shared" si="35"/>
        <v>0</v>
      </c>
      <c r="J60" s="304">
        <f t="shared" si="36"/>
        <v>0</v>
      </c>
      <c r="K60" s="312"/>
    </row>
    <row r="61" spans="2:11" ht="15.75" customHeight="1" x14ac:dyDescent="0.3">
      <c r="B61" s="313" t="s">
        <v>244</v>
      </c>
      <c r="C61" s="315" t="s">
        <v>30</v>
      </c>
      <c r="D61" s="306" t="s">
        <v>22</v>
      </c>
      <c r="E61" s="306">
        <v>800</v>
      </c>
      <c r="F61" s="304">
        <v>244</v>
      </c>
      <c r="G61" s="306">
        <f t="shared" si="33"/>
        <v>195200</v>
      </c>
      <c r="H61" s="306">
        <f>E18</f>
        <v>0</v>
      </c>
      <c r="I61" s="306">
        <f t="shared" si="35"/>
        <v>0</v>
      </c>
      <c r="J61" s="304">
        <f t="shared" si="36"/>
        <v>0</v>
      </c>
      <c r="K61" s="312"/>
    </row>
    <row r="62" spans="2:11" ht="15.75" customHeight="1" x14ac:dyDescent="0.3">
      <c r="B62" s="313" t="s">
        <v>255</v>
      </c>
      <c r="C62" s="315" t="s">
        <v>31</v>
      </c>
      <c r="D62" s="306" t="s">
        <v>13</v>
      </c>
      <c r="E62" s="304">
        <v>65</v>
      </c>
      <c r="F62" s="304">
        <v>407</v>
      </c>
      <c r="G62" s="306">
        <f t="shared" si="33"/>
        <v>26455</v>
      </c>
      <c r="H62" s="306">
        <f t="shared" si="34"/>
        <v>0</v>
      </c>
      <c r="I62" s="306">
        <f t="shared" si="35"/>
        <v>0</v>
      </c>
      <c r="J62" s="304">
        <f t="shared" si="36"/>
        <v>0</v>
      </c>
      <c r="K62" s="312">
        <f>I62</f>
        <v>0</v>
      </c>
    </row>
    <row r="63" spans="2:11" ht="15.75" customHeight="1" x14ac:dyDescent="0.3">
      <c r="B63" s="509" t="s">
        <v>245</v>
      </c>
      <c r="C63" s="510"/>
      <c r="D63" s="510"/>
      <c r="E63" s="511"/>
      <c r="F63" s="304"/>
      <c r="G63" s="305">
        <f>SUM(G59:G62)</f>
        <v>1245655</v>
      </c>
      <c r="H63" s="306">
        <f t="shared" si="34"/>
        <v>0</v>
      </c>
      <c r="I63" s="305">
        <f t="shared" ref="I63:K63" si="37">SUM(I59:I62)</f>
        <v>0</v>
      </c>
      <c r="J63" s="305">
        <f t="shared" si="37"/>
        <v>0</v>
      </c>
      <c r="K63" s="316">
        <f t="shared" si="37"/>
        <v>0</v>
      </c>
    </row>
    <row r="64" spans="2:11" ht="15.75" customHeight="1" x14ac:dyDescent="0.3">
      <c r="B64" s="308" t="s">
        <v>109</v>
      </c>
      <c r="C64" s="309" t="s">
        <v>99</v>
      </c>
      <c r="D64" s="309"/>
      <c r="E64" s="311"/>
      <c r="F64" s="305"/>
      <c r="G64" s="305"/>
      <c r="H64" s="311"/>
      <c r="I64" s="311"/>
      <c r="J64" s="305"/>
      <c r="K64" s="316"/>
    </row>
    <row r="65" spans="2:11" ht="15.75" customHeight="1" x14ac:dyDescent="0.3">
      <c r="B65" s="313" t="s">
        <v>246</v>
      </c>
      <c r="C65" s="315" t="s">
        <v>43</v>
      </c>
      <c r="D65" s="310" t="s">
        <v>216</v>
      </c>
      <c r="E65" s="304">
        <v>64</v>
      </c>
      <c r="F65" s="304">
        <v>7950</v>
      </c>
      <c r="G65" s="306">
        <f t="shared" ref="G65:G66" si="38">E65*F65</f>
        <v>508800</v>
      </c>
      <c r="H65" s="306">
        <f t="shared" ref="H65:H66" si="39">E$18</f>
        <v>0</v>
      </c>
      <c r="I65" s="310">
        <f t="shared" ref="I65:I66" si="40">+H65*G65</f>
        <v>0</v>
      </c>
      <c r="J65" s="306">
        <f t="shared" ref="J65:J66" si="41">I65-K65</f>
        <v>0</v>
      </c>
      <c r="K65" s="312"/>
    </row>
    <row r="66" spans="2:11" ht="15.75" customHeight="1" x14ac:dyDescent="0.3">
      <c r="B66" s="313" t="s">
        <v>247</v>
      </c>
      <c r="C66" s="315" t="s">
        <v>50</v>
      </c>
      <c r="D66" s="310" t="s">
        <v>13</v>
      </c>
      <c r="E66" s="304">
        <v>1</v>
      </c>
      <c r="F66" s="304">
        <v>38000</v>
      </c>
      <c r="G66" s="306">
        <f t="shared" si="38"/>
        <v>38000</v>
      </c>
      <c r="H66" s="306">
        <f t="shared" si="39"/>
        <v>0</v>
      </c>
      <c r="I66" s="310">
        <f t="shared" si="40"/>
        <v>0</v>
      </c>
      <c r="J66" s="306">
        <f t="shared" si="41"/>
        <v>0</v>
      </c>
      <c r="K66" s="312"/>
    </row>
    <row r="67" spans="2:11" ht="15.75" customHeight="1" x14ac:dyDescent="0.3">
      <c r="B67" s="509" t="s">
        <v>248</v>
      </c>
      <c r="C67" s="510"/>
      <c r="D67" s="510"/>
      <c r="E67" s="511"/>
      <c r="F67" s="304"/>
      <c r="G67" s="305">
        <f>SUM(G65:G66)</f>
        <v>546800</v>
      </c>
      <c r="H67" s="305"/>
      <c r="I67" s="305">
        <f t="shared" ref="I67:K67" si="42">SUM(I65:I66)</f>
        <v>0</v>
      </c>
      <c r="J67" s="305">
        <f t="shared" si="42"/>
        <v>0</v>
      </c>
      <c r="K67" s="316">
        <f t="shared" si="42"/>
        <v>0</v>
      </c>
    </row>
    <row r="68" spans="2:11" ht="15.75" customHeight="1" x14ac:dyDescent="0.3">
      <c r="B68" s="308" t="s">
        <v>91</v>
      </c>
      <c r="C68" s="309" t="s">
        <v>108</v>
      </c>
      <c r="D68" s="309"/>
      <c r="E68" s="310"/>
      <c r="F68" s="304"/>
      <c r="G68" s="305"/>
      <c r="H68" s="310"/>
      <c r="I68" s="311"/>
      <c r="J68" s="304"/>
      <c r="K68" s="312"/>
    </row>
    <row r="69" spans="2:11" ht="15.75" customHeight="1" x14ac:dyDescent="0.3">
      <c r="B69" s="313" t="s">
        <v>249</v>
      </c>
      <c r="C69" s="315" t="s">
        <v>0</v>
      </c>
      <c r="D69" s="317">
        <v>0.05</v>
      </c>
      <c r="E69" s="304">
        <v>1</v>
      </c>
      <c r="F69" s="304">
        <v>62283</v>
      </c>
      <c r="G69" s="306">
        <f t="shared" ref="G69:G70" si="43">E69*F69</f>
        <v>62283</v>
      </c>
      <c r="H69" s="306">
        <f t="shared" ref="H69:H70" si="44">E$18</f>
        <v>0</v>
      </c>
      <c r="I69" s="310">
        <f t="shared" ref="I69:I70" si="45">+H69*G69</f>
        <v>0</v>
      </c>
      <c r="J69" s="306">
        <f t="shared" ref="J69:J70" si="46">I69-K69</f>
        <v>0</v>
      </c>
      <c r="K69" s="312">
        <f t="shared" ref="K69:K70" si="47">I69</f>
        <v>0</v>
      </c>
    </row>
    <row r="70" spans="2:11" ht="15.75" customHeight="1" x14ac:dyDescent="0.3">
      <c r="B70" s="313" t="s">
        <v>250</v>
      </c>
      <c r="C70" s="315" t="s">
        <v>221</v>
      </c>
      <c r="D70" s="317">
        <v>0.2</v>
      </c>
      <c r="E70" s="304">
        <v>1</v>
      </c>
      <c r="F70" s="304">
        <v>109360</v>
      </c>
      <c r="G70" s="306">
        <f t="shared" si="43"/>
        <v>109360</v>
      </c>
      <c r="H70" s="306">
        <f t="shared" si="44"/>
        <v>0</v>
      </c>
      <c r="I70" s="310">
        <f t="shared" si="45"/>
        <v>0</v>
      </c>
      <c r="J70" s="306">
        <f t="shared" si="46"/>
        <v>0</v>
      </c>
      <c r="K70" s="316">
        <f t="shared" si="47"/>
        <v>0</v>
      </c>
    </row>
    <row r="71" spans="2:11" ht="15.75" customHeight="1" x14ac:dyDescent="0.3">
      <c r="B71" s="509" t="s">
        <v>251</v>
      </c>
      <c r="C71" s="510"/>
      <c r="D71" s="510"/>
      <c r="E71" s="511"/>
      <c r="F71" s="304"/>
      <c r="G71" s="305">
        <f>SUM(G69:G70)</f>
        <v>171643</v>
      </c>
      <c r="H71" s="305"/>
      <c r="I71" s="305">
        <f t="shared" ref="I71:K71" si="48">SUM(I69:I70)</f>
        <v>0</v>
      </c>
      <c r="J71" s="305">
        <f t="shared" si="48"/>
        <v>0</v>
      </c>
      <c r="K71" s="316">
        <f t="shared" si="48"/>
        <v>0</v>
      </c>
    </row>
    <row r="72" spans="2:11" ht="15.75" customHeight="1" x14ac:dyDescent="0.3">
      <c r="B72" s="509" t="s">
        <v>252</v>
      </c>
      <c r="C72" s="510"/>
      <c r="D72" s="510"/>
      <c r="E72" s="511"/>
      <c r="F72" s="318"/>
      <c r="G72" s="319">
        <f>G71+G67+G63</f>
        <v>1964098</v>
      </c>
      <c r="H72" s="319"/>
      <c r="I72" s="305">
        <f t="shared" ref="I72:K72" si="49">I71+I67+I63</f>
        <v>0</v>
      </c>
      <c r="J72" s="305">
        <f t="shared" si="49"/>
        <v>0</v>
      </c>
      <c r="K72" s="316">
        <f t="shared" si="49"/>
        <v>0</v>
      </c>
    </row>
    <row r="73" spans="2:11" ht="15.75" customHeight="1" thickBot="1" x14ac:dyDescent="0.35">
      <c r="B73" s="512" t="s">
        <v>267</v>
      </c>
      <c r="C73" s="390"/>
      <c r="D73" s="390"/>
      <c r="E73" s="391"/>
      <c r="F73" s="117"/>
      <c r="G73" s="118">
        <f>G72+G56+G36</f>
        <v>6376326</v>
      </c>
      <c r="H73" s="118"/>
      <c r="I73" s="118">
        <f t="shared" ref="I73:K73" si="50">I72+I56+I36</f>
        <v>85684550</v>
      </c>
      <c r="J73" s="118">
        <f t="shared" si="50"/>
        <v>43222800</v>
      </c>
      <c r="K73" s="119">
        <f t="shared" si="50"/>
        <v>42461750</v>
      </c>
    </row>
    <row r="74" spans="2:11" ht="15.75" customHeight="1" x14ac:dyDescent="0.3">
      <c r="E74" s="129"/>
    </row>
    <row r="75" spans="2:11" ht="15.75" customHeight="1" x14ac:dyDescent="0.3">
      <c r="E75" s="129"/>
      <c r="G75" s="142"/>
    </row>
    <row r="76" spans="2:11" ht="15.75" customHeight="1" x14ac:dyDescent="0.3">
      <c r="E76" s="129"/>
    </row>
    <row r="77" spans="2:11" ht="15.75" customHeight="1" x14ac:dyDescent="0.3">
      <c r="E77" s="129"/>
      <c r="G77" s="66"/>
    </row>
    <row r="78" spans="2:11" ht="15.75" customHeight="1" x14ac:dyDescent="0.3">
      <c r="E78" s="129"/>
    </row>
    <row r="79" spans="2:11" ht="15.75" customHeight="1" x14ac:dyDescent="0.3">
      <c r="E79" s="129"/>
    </row>
    <row r="80" spans="2:11" ht="15.75" customHeight="1" x14ac:dyDescent="0.3">
      <c r="E80" s="129"/>
    </row>
    <row r="81" spans="5:5" ht="15.75" customHeight="1" x14ac:dyDescent="0.3">
      <c r="E81" s="129"/>
    </row>
    <row r="82" spans="5:5" ht="15.75" customHeight="1" x14ac:dyDescent="0.3">
      <c r="E82" s="129"/>
    </row>
    <row r="83" spans="5:5" ht="15.75" customHeight="1" x14ac:dyDescent="0.3">
      <c r="E83" s="129"/>
    </row>
    <row r="84" spans="5:5" ht="15.75" customHeight="1" x14ac:dyDescent="0.3">
      <c r="E84" s="129"/>
    </row>
    <row r="85" spans="5:5" ht="15.75" customHeight="1" x14ac:dyDescent="0.3">
      <c r="E85" s="129"/>
    </row>
    <row r="86" spans="5:5" ht="15.75" customHeight="1" x14ac:dyDescent="0.3">
      <c r="E86" s="129"/>
    </row>
    <row r="87" spans="5:5" ht="15.75" customHeight="1" x14ac:dyDescent="0.3">
      <c r="E87" s="129"/>
    </row>
    <row r="88" spans="5:5" ht="15.75" customHeight="1" x14ac:dyDescent="0.3">
      <c r="E88" s="129"/>
    </row>
    <row r="89" spans="5:5" ht="15.75" customHeight="1" x14ac:dyDescent="0.3">
      <c r="E89" s="129"/>
    </row>
    <row r="90" spans="5:5" ht="15.75" customHeight="1" x14ac:dyDescent="0.3">
      <c r="E90" s="129"/>
    </row>
    <row r="91" spans="5:5" ht="15.75" customHeight="1" x14ac:dyDescent="0.3">
      <c r="E91" s="129"/>
    </row>
    <row r="92" spans="5:5" ht="15.75" customHeight="1" x14ac:dyDescent="0.3">
      <c r="E92" s="129"/>
    </row>
    <row r="93" spans="5:5" ht="15.75" customHeight="1" x14ac:dyDescent="0.3">
      <c r="E93" s="129"/>
    </row>
    <row r="94" spans="5:5" ht="15.75" customHeight="1" x14ac:dyDescent="0.3">
      <c r="E94" s="129"/>
    </row>
    <row r="95" spans="5:5" ht="15.75" customHeight="1" x14ac:dyDescent="0.3">
      <c r="E95" s="129"/>
    </row>
    <row r="96" spans="5:5" ht="15.75" customHeight="1" x14ac:dyDescent="0.3">
      <c r="E96" s="129"/>
    </row>
    <row r="97" spans="5:5" ht="15.75" customHeight="1" x14ac:dyDescent="0.3">
      <c r="E97" s="129"/>
    </row>
    <row r="98" spans="5:5" ht="15.75" customHeight="1" x14ac:dyDescent="0.3">
      <c r="E98" s="129"/>
    </row>
    <row r="99" spans="5:5" ht="15.75" customHeight="1" x14ac:dyDescent="0.3">
      <c r="E99" s="129"/>
    </row>
    <row r="100" spans="5:5" ht="15.75" customHeight="1" x14ac:dyDescent="0.3">
      <c r="E100" s="129"/>
    </row>
    <row r="101" spans="5:5" ht="15.75" customHeight="1" x14ac:dyDescent="0.3">
      <c r="E101" s="129"/>
    </row>
    <row r="102" spans="5:5" ht="15.75" customHeight="1" x14ac:dyDescent="0.3">
      <c r="E102" s="129"/>
    </row>
    <row r="103" spans="5:5" ht="15.75" customHeight="1" x14ac:dyDescent="0.3">
      <c r="E103" s="129"/>
    </row>
    <row r="104" spans="5:5" ht="15.75" customHeight="1" x14ac:dyDescent="0.3">
      <c r="E104" s="129"/>
    </row>
    <row r="105" spans="5:5" ht="15.75" customHeight="1" x14ac:dyDescent="0.3">
      <c r="E105" s="129"/>
    </row>
    <row r="106" spans="5:5" ht="15.75" customHeight="1" x14ac:dyDescent="0.3">
      <c r="E106" s="129"/>
    </row>
    <row r="107" spans="5:5" ht="15.75" customHeight="1" x14ac:dyDescent="0.3">
      <c r="E107" s="129"/>
    </row>
    <row r="108" spans="5:5" ht="15.75" customHeight="1" x14ac:dyDescent="0.3">
      <c r="E108" s="129"/>
    </row>
    <row r="109" spans="5:5" ht="15.75" customHeight="1" x14ac:dyDescent="0.3">
      <c r="E109" s="129"/>
    </row>
    <row r="110" spans="5:5" ht="15.75" customHeight="1" x14ac:dyDescent="0.3">
      <c r="E110" s="129"/>
    </row>
    <row r="111" spans="5:5" ht="15.75" customHeight="1" x14ac:dyDescent="0.3">
      <c r="E111" s="129"/>
    </row>
    <row r="112" spans="5:5" ht="15.75" customHeight="1" x14ac:dyDescent="0.3">
      <c r="E112" s="129"/>
    </row>
    <row r="113" spans="5:5" ht="15.75" customHeight="1" x14ac:dyDescent="0.3">
      <c r="E113" s="129"/>
    </row>
    <row r="114" spans="5:5" ht="15.75" customHeight="1" x14ac:dyDescent="0.3">
      <c r="E114" s="129"/>
    </row>
    <row r="115" spans="5:5" ht="15.75" customHeight="1" x14ac:dyDescent="0.3">
      <c r="E115" s="129"/>
    </row>
    <row r="116" spans="5:5" ht="15.75" customHeight="1" x14ac:dyDescent="0.3">
      <c r="E116" s="129"/>
    </row>
    <row r="117" spans="5:5" ht="15.75" customHeight="1" x14ac:dyDescent="0.3">
      <c r="E117" s="129"/>
    </row>
    <row r="118" spans="5:5" ht="15.75" customHeight="1" x14ac:dyDescent="0.3">
      <c r="E118" s="129"/>
    </row>
    <row r="119" spans="5:5" ht="15.75" customHeight="1" x14ac:dyDescent="0.3">
      <c r="E119" s="129"/>
    </row>
    <row r="120" spans="5:5" ht="15.75" customHeight="1" x14ac:dyDescent="0.3">
      <c r="E120" s="129"/>
    </row>
    <row r="121" spans="5:5" ht="15.75" customHeight="1" x14ac:dyDescent="0.3">
      <c r="E121" s="129"/>
    </row>
    <row r="122" spans="5:5" ht="15.75" customHeight="1" x14ac:dyDescent="0.3">
      <c r="E122" s="129"/>
    </row>
    <row r="123" spans="5:5" ht="15.75" customHeight="1" x14ac:dyDescent="0.3">
      <c r="E123" s="129"/>
    </row>
    <row r="124" spans="5:5" ht="15.75" customHeight="1" x14ac:dyDescent="0.3">
      <c r="E124" s="129"/>
    </row>
    <row r="125" spans="5:5" ht="15.75" customHeight="1" x14ac:dyDescent="0.3">
      <c r="E125" s="129"/>
    </row>
    <row r="126" spans="5:5" ht="15.75" customHeight="1" x14ac:dyDescent="0.3">
      <c r="E126" s="129"/>
    </row>
    <row r="127" spans="5:5" ht="15.75" customHeight="1" x14ac:dyDescent="0.3">
      <c r="E127" s="129"/>
    </row>
    <row r="128" spans="5:5" ht="15.75" customHeight="1" x14ac:dyDescent="0.3">
      <c r="E128" s="129"/>
    </row>
    <row r="129" spans="5:5" ht="15.75" customHeight="1" x14ac:dyDescent="0.3">
      <c r="E129" s="129"/>
    </row>
    <row r="130" spans="5:5" ht="15.75" customHeight="1" x14ac:dyDescent="0.3">
      <c r="E130" s="129"/>
    </row>
    <row r="131" spans="5:5" ht="15.75" customHeight="1" x14ac:dyDescent="0.3">
      <c r="E131" s="129"/>
    </row>
    <row r="132" spans="5:5" ht="15.75" customHeight="1" x14ac:dyDescent="0.3">
      <c r="E132" s="129"/>
    </row>
    <row r="133" spans="5:5" ht="15.75" customHeight="1" x14ac:dyDescent="0.3">
      <c r="E133" s="129"/>
    </row>
    <row r="134" spans="5:5" ht="15.75" customHeight="1" x14ac:dyDescent="0.3">
      <c r="E134" s="129"/>
    </row>
    <row r="135" spans="5:5" ht="15.75" customHeight="1" x14ac:dyDescent="0.3">
      <c r="E135" s="129"/>
    </row>
    <row r="136" spans="5:5" ht="15.75" customHeight="1" x14ac:dyDescent="0.3">
      <c r="E136" s="129"/>
    </row>
    <row r="137" spans="5:5" ht="15.75" customHeight="1" x14ac:dyDescent="0.3">
      <c r="E137" s="129"/>
    </row>
    <row r="138" spans="5:5" ht="15.75" customHeight="1" x14ac:dyDescent="0.3">
      <c r="E138" s="129"/>
    </row>
    <row r="139" spans="5:5" ht="15.75" customHeight="1" x14ac:dyDescent="0.3">
      <c r="E139" s="129"/>
    </row>
    <row r="140" spans="5:5" ht="15.75" customHeight="1" x14ac:dyDescent="0.3">
      <c r="E140" s="129"/>
    </row>
    <row r="141" spans="5:5" ht="15.75" customHeight="1" x14ac:dyDescent="0.3">
      <c r="E141" s="129"/>
    </row>
    <row r="142" spans="5:5" ht="15.75" customHeight="1" x14ac:dyDescent="0.3">
      <c r="E142" s="129"/>
    </row>
    <row r="143" spans="5:5" ht="15.75" customHeight="1" x14ac:dyDescent="0.3">
      <c r="E143" s="129"/>
    </row>
    <row r="144" spans="5:5" ht="15.75" customHeight="1" x14ac:dyDescent="0.3">
      <c r="E144" s="129"/>
    </row>
    <row r="145" spans="5:5" ht="15.75" customHeight="1" x14ac:dyDescent="0.3">
      <c r="E145" s="129"/>
    </row>
    <row r="146" spans="5:5" ht="15.75" customHeight="1" x14ac:dyDescent="0.3">
      <c r="E146" s="129"/>
    </row>
    <row r="147" spans="5:5" ht="15.75" customHeight="1" x14ac:dyDescent="0.3">
      <c r="E147" s="129"/>
    </row>
    <row r="148" spans="5:5" ht="15.75" customHeight="1" x14ac:dyDescent="0.3">
      <c r="E148" s="129"/>
    </row>
    <row r="149" spans="5:5" ht="15.75" customHeight="1" x14ac:dyDescent="0.3">
      <c r="E149" s="129"/>
    </row>
    <row r="150" spans="5:5" ht="15.75" customHeight="1" x14ac:dyDescent="0.3">
      <c r="E150" s="129"/>
    </row>
    <row r="151" spans="5:5" ht="15.75" customHeight="1" x14ac:dyDescent="0.3">
      <c r="E151" s="129"/>
    </row>
    <row r="152" spans="5:5" ht="15.75" customHeight="1" x14ac:dyDescent="0.3">
      <c r="E152" s="129"/>
    </row>
    <row r="153" spans="5:5" ht="15.75" customHeight="1" x14ac:dyDescent="0.3">
      <c r="E153" s="129"/>
    </row>
    <row r="154" spans="5:5" ht="15.75" customHeight="1" x14ac:dyDescent="0.3">
      <c r="E154" s="129"/>
    </row>
    <row r="155" spans="5:5" ht="15.75" customHeight="1" x14ac:dyDescent="0.3">
      <c r="E155" s="129"/>
    </row>
    <row r="156" spans="5:5" ht="15.75" customHeight="1" x14ac:dyDescent="0.3">
      <c r="E156" s="129"/>
    </row>
    <row r="157" spans="5:5" ht="15.75" customHeight="1" x14ac:dyDescent="0.3">
      <c r="E157" s="129"/>
    </row>
    <row r="158" spans="5:5" ht="15.75" customHeight="1" x14ac:dyDescent="0.3">
      <c r="E158" s="129"/>
    </row>
    <row r="159" spans="5:5" ht="15.75" customHeight="1" x14ac:dyDescent="0.3">
      <c r="E159" s="129"/>
    </row>
    <row r="160" spans="5:5" ht="15.75" customHeight="1" x14ac:dyDescent="0.3">
      <c r="E160" s="129"/>
    </row>
    <row r="161" spans="5:5" ht="15.75" customHeight="1" x14ac:dyDescent="0.3">
      <c r="E161" s="129"/>
    </row>
    <row r="162" spans="5:5" ht="15.75" customHeight="1" x14ac:dyDescent="0.3">
      <c r="E162" s="129"/>
    </row>
    <row r="163" spans="5:5" ht="15.75" customHeight="1" x14ac:dyDescent="0.3">
      <c r="E163" s="129"/>
    </row>
    <row r="164" spans="5:5" ht="15.75" customHeight="1" x14ac:dyDescent="0.3">
      <c r="E164" s="129"/>
    </row>
    <row r="165" spans="5:5" ht="15.75" customHeight="1" x14ac:dyDescent="0.3">
      <c r="E165" s="129"/>
    </row>
    <row r="166" spans="5:5" ht="15.75" customHeight="1" x14ac:dyDescent="0.3">
      <c r="E166" s="129"/>
    </row>
    <row r="167" spans="5:5" ht="15.75" customHeight="1" x14ac:dyDescent="0.3">
      <c r="E167" s="129"/>
    </row>
    <row r="168" spans="5:5" ht="15.75" customHeight="1" x14ac:dyDescent="0.3">
      <c r="E168" s="129"/>
    </row>
    <row r="169" spans="5:5" ht="15.75" customHeight="1" x14ac:dyDescent="0.3">
      <c r="E169" s="129"/>
    </row>
    <row r="170" spans="5:5" ht="15.75" customHeight="1" x14ac:dyDescent="0.3">
      <c r="E170" s="129"/>
    </row>
    <row r="171" spans="5:5" ht="15.75" customHeight="1" x14ac:dyDescent="0.3">
      <c r="E171" s="129"/>
    </row>
    <row r="172" spans="5:5" ht="15.75" customHeight="1" x14ac:dyDescent="0.3">
      <c r="E172" s="129"/>
    </row>
    <row r="173" spans="5:5" ht="15.75" customHeight="1" x14ac:dyDescent="0.3">
      <c r="E173" s="129"/>
    </row>
    <row r="174" spans="5:5" ht="15.75" customHeight="1" x14ac:dyDescent="0.3">
      <c r="E174" s="129"/>
    </row>
    <row r="175" spans="5:5" ht="15.75" customHeight="1" x14ac:dyDescent="0.3">
      <c r="E175" s="129"/>
    </row>
    <row r="176" spans="5:5" ht="15.75" customHeight="1" x14ac:dyDescent="0.3">
      <c r="E176" s="129"/>
    </row>
    <row r="177" spans="5:5" ht="15.75" customHeight="1" x14ac:dyDescent="0.3">
      <c r="E177" s="129"/>
    </row>
    <row r="178" spans="5:5" ht="15.75" customHeight="1" x14ac:dyDescent="0.3">
      <c r="E178" s="129"/>
    </row>
    <row r="179" spans="5:5" ht="15.75" customHeight="1" x14ac:dyDescent="0.3">
      <c r="E179" s="129"/>
    </row>
    <row r="180" spans="5:5" ht="15.75" customHeight="1" x14ac:dyDescent="0.3">
      <c r="E180" s="129"/>
    </row>
    <row r="181" spans="5:5" ht="15.75" customHeight="1" x14ac:dyDescent="0.3">
      <c r="E181" s="129"/>
    </row>
    <row r="182" spans="5:5" ht="15.75" customHeight="1" x14ac:dyDescent="0.3">
      <c r="E182" s="129"/>
    </row>
    <row r="183" spans="5:5" ht="15.75" customHeight="1" x14ac:dyDescent="0.3">
      <c r="E183" s="129"/>
    </row>
    <row r="184" spans="5:5" ht="15.75" customHeight="1" x14ac:dyDescent="0.3">
      <c r="E184" s="129"/>
    </row>
    <row r="185" spans="5:5" ht="15.75" customHeight="1" x14ac:dyDescent="0.3">
      <c r="E185" s="129"/>
    </row>
    <row r="186" spans="5:5" ht="15.75" customHeight="1" x14ac:dyDescent="0.3">
      <c r="E186" s="129"/>
    </row>
    <row r="187" spans="5:5" ht="15.75" customHeight="1" x14ac:dyDescent="0.3">
      <c r="E187" s="129"/>
    </row>
    <row r="188" spans="5:5" ht="15.75" customHeight="1" x14ac:dyDescent="0.3">
      <c r="E188" s="129"/>
    </row>
    <row r="189" spans="5:5" ht="15.75" customHeight="1" x14ac:dyDescent="0.3">
      <c r="E189" s="129"/>
    </row>
    <row r="190" spans="5:5" ht="15.75" customHeight="1" x14ac:dyDescent="0.3">
      <c r="E190" s="129"/>
    </row>
    <row r="191" spans="5:5" ht="15.75" customHeight="1" x14ac:dyDescent="0.3">
      <c r="E191" s="129"/>
    </row>
    <row r="192" spans="5:5" ht="15.75" customHeight="1" x14ac:dyDescent="0.3">
      <c r="E192" s="129"/>
    </row>
    <row r="193" spans="5:5" ht="15.75" customHeight="1" x14ac:dyDescent="0.3">
      <c r="E193" s="129"/>
    </row>
    <row r="194" spans="5:5" ht="15.75" customHeight="1" x14ac:dyDescent="0.3">
      <c r="E194" s="129"/>
    </row>
    <row r="195" spans="5:5" ht="15.75" customHeight="1" x14ac:dyDescent="0.3">
      <c r="E195" s="129"/>
    </row>
    <row r="196" spans="5:5" ht="15.75" customHeight="1" x14ac:dyDescent="0.3">
      <c r="E196" s="129"/>
    </row>
    <row r="197" spans="5:5" ht="15.75" customHeight="1" x14ac:dyDescent="0.3">
      <c r="E197" s="129"/>
    </row>
    <row r="198" spans="5:5" ht="15.75" customHeight="1" x14ac:dyDescent="0.3">
      <c r="E198" s="129"/>
    </row>
    <row r="199" spans="5:5" ht="15.75" customHeight="1" x14ac:dyDescent="0.3">
      <c r="E199" s="129"/>
    </row>
    <row r="200" spans="5:5" ht="15.75" customHeight="1" x14ac:dyDescent="0.3">
      <c r="E200" s="129"/>
    </row>
    <row r="201" spans="5:5" ht="15.75" customHeight="1" x14ac:dyDescent="0.3">
      <c r="E201" s="129"/>
    </row>
    <row r="202" spans="5:5" ht="15.75" customHeight="1" x14ac:dyDescent="0.3">
      <c r="E202" s="129"/>
    </row>
    <row r="203" spans="5:5" ht="15.75" customHeight="1" x14ac:dyDescent="0.3">
      <c r="E203" s="129"/>
    </row>
    <row r="204" spans="5:5" ht="15.75" customHeight="1" x14ac:dyDescent="0.3">
      <c r="E204" s="129"/>
    </row>
    <row r="205" spans="5:5" ht="15.75" customHeight="1" x14ac:dyDescent="0.3">
      <c r="E205" s="129"/>
    </row>
    <row r="206" spans="5:5" ht="15.75" customHeight="1" x14ac:dyDescent="0.3">
      <c r="E206" s="129"/>
    </row>
    <row r="207" spans="5:5" ht="15.75" customHeight="1" x14ac:dyDescent="0.3">
      <c r="E207" s="129"/>
    </row>
    <row r="208" spans="5:5" ht="15.75" customHeight="1" x14ac:dyDescent="0.3">
      <c r="E208" s="129"/>
    </row>
    <row r="209" spans="5:5" ht="15.75" customHeight="1" x14ac:dyDescent="0.3">
      <c r="E209" s="129"/>
    </row>
    <row r="210" spans="5:5" ht="15.75" customHeight="1" x14ac:dyDescent="0.3">
      <c r="E210" s="129"/>
    </row>
    <row r="211" spans="5:5" ht="15.75" customHeight="1" x14ac:dyDescent="0.3">
      <c r="E211" s="129"/>
    </row>
    <row r="212" spans="5:5" ht="15.75" customHeight="1" x14ac:dyDescent="0.3">
      <c r="E212" s="129"/>
    </row>
    <row r="213" spans="5:5" ht="15.75" customHeight="1" x14ac:dyDescent="0.3">
      <c r="E213" s="129"/>
    </row>
    <row r="214" spans="5:5" ht="15.75" customHeight="1" x14ac:dyDescent="0.3">
      <c r="E214" s="129"/>
    </row>
    <row r="215" spans="5:5" ht="15.75" customHeight="1" x14ac:dyDescent="0.3">
      <c r="E215" s="129"/>
    </row>
    <row r="216" spans="5:5" ht="15.75" customHeight="1" x14ac:dyDescent="0.3">
      <c r="E216" s="129"/>
    </row>
    <row r="217" spans="5:5" ht="15.75" customHeight="1" x14ac:dyDescent="0.3">
      <c r="E217" s="129"/>
    </row>
    <row r="218" spans="5:5" ht="15.75" customHeight="1" x14ac:dyDescent="0.3">
      <c r="E218" s="129"/>
    </row>
    <row r="219" spans="5:5" ht="15.75" customHeight="1" x14ac:dyDescent="0.3">
      <c r="E219" s="129"/>
    </row>
    <row r="220" spans="5:5" ht="15.75" customHeight="1" x14ac:dyDescent="0.3">
      <c r="E220" s="129"/>
    </row>
    <row r="221" spans="5:5" ht="15.75" customHeight="1" x14ac:dyDescent="0.3">
      <c r="E221" s="129"/>
    </row>
    <row r="222" spans="5:5" ht="15.75" customHeight="1" x14ac:dyDescent="0.3">
      <c r="E222" s="129"/>
    </row>
    <row r="223" spans="5:5" ht="15.75" customHeight="1" x14ac:dyDescent="0.3">
      <c r="E223" s="129"/>
    </row>
    <row r="224" spans="5:5" ht="15.75" customHeight="1" x14ac:dyDescent="0.3">
      <c r="E224" s="129"/>
    </row>
    <row r="225" spans="5:5" ht="15.75" customHeight="1" x14ac:dyDescent="0.3">
      <c r="E225" s="129"/>
    </row>
    <row r="226" spans="5:5" ht="15.75" customHeight="1" x14ac:dyDescent="0.3">
      <c r="E226" s="129"/>
    </row>
    <row r="227" spans="5:5" ht="15.75" customHeight="1" x14ac:dyDescent="0.3">
      <c r="E227" s="129"/>
    </row>
    <row r="228" spans="5:5" ht="15.75" customHeight="1" x14ac:dyDescent="0.3">
      <c r="E228" s="129"/>
    </row>
    <row r="229" spans="5:5" ht="15.75" customHeight="1" x14ac:dyDescent="0.3">
      <c r="E229" s="129"/>
    </row>
    <row r="230" spans="5:5" ht="15.75" customHeight="1" x14ac:dyDescent="0.3">
      <c r="E230" s="129"/>
    </row>
    <row r="231" spans="5:5" ht="15.75" customHeight="1" x14ac:dyDescent="0.3">
      <c r="E231" s="129"/>
    </row>
    <row r="232" spans="5:5" ht="15.75" customHeight="1" x14ac:dyDescent="0.3">
      <c r="E232" s="129"/>
    </row>
    <row r="233" spans="5:5" ht="15.75" customHeight="1" x14ac:dyDescent="0.3">
      <c r="E233" s="129"/>
    </row>
    <row r="234" spans="5:5" ht="15.75" customHeight="1" x14ac:dyDescent="0.3">
      <c r="E234" s="129"/>
    </row>
    <row r="235" spans="5:5" ht="15.75" customHeight="1" x14ac:dyDescent="0.3">
      <c r="E235" s="129"/>
    </row>
    <row r="236" spans="5:5" ht="15.75" customHeight="1" x14ac:dyDescent="0.3">
      <c r="E236" s="129"/>
    </row>
    <row r="237" spans="5:5" ht="15.75" customHeight="1" x14ac:dyDescent="0.3">
      <c r="E237" s="129"/>
    </row>
    <row r="238" spans="5:5" ht="15.75" customHeight="1" x14ac:dyDescent="0.3">
      <c r="E238" s="129"/>
    </row>
    <row r="239" spans="5:5" ht="15.75" customHeight="1" x14ac:dyDescent="0.3">
      <c r="E239" s="129"/>
    </row>
    <row r="240" spans="5:5" ht="15.75" customHeight="1" x14ac:dyDescent="0.3">
      <c r="E240" s="129"/>
    </row>
    <row r="241" spans="5:5" ht="15.75" customHeight="1" x14ac:dyDescent="0.3">
      <c r="E241" s="129"/>
    </row>
    <row r="242" spans="5:5" ht="15.75" customHeight="1" x14ac:dyDescent="0.3">
      <c r="E242" s="129"/>
    </row>
    <row r="243" spans="5:5" ht="15.75" customHeight="1" x14ac:dyDescent="0.3">
      <c r="E243" s="129"/>
    </row>
    <row r="244" spans="5:5" ht="15.75" customHeight="1" x14ac:dyDescent="0.3">
      <c r="E244" s="129"/>
    </row>
    <row r="245" spans="5:5" ht="15.75" customHeight="1" x14ac:dyDescent="0.3">
      <c r="E245" s="129"/>
    </row>
    <row r="246" spans="5:5" ht="15.75" customHeight="1" x14ac:dyDescent="0.3">
      <c r="E246" s="129"/>
    </row>
    <row r="247" spans="5:5" ht="15.75" customHeight="1" x14ac:dyDescent="0.3">
      <c r="E247" s="129"/>
    </row>
    <row r="248" spans="5:5" ht="15.75" customHeight="1" x14ac:dyDescent="0.3">
      <c r="E248" s="129"/>
    </row>
    <row r="249" spans="5:5" ht="15.75" customHeight="1" x14ac:dyDescent="0.3">
      <c r="E249" s="129"/>
    </row>
    <row r="250" spans="5:5" ht="15.75" customHeight="1" x14ac:dyDescent="0.3">
      <c r="E250" s="129"/>
    </row>
    <row r="251" spans="5:5" ht="15.75" customHeight="1" x14ac:dyDescent="0.3">
      <c r="E251" s="129"/>
    </row>
    <row r="252" spans="5:5" ht="15.75" customHeight="1" x14ac:dyDescent="0.3">
      <c r="E252" s="129"/>
    </row>
    <row r="253" spans="5:5" ht="15.75" customHeight="1" x14ac:dyDescent="0.3">
      <c r="E253" s="129"/>
    </row>
    <row r="254" spans="5:5" ht="15.75" customHeight="1" x14ac:dyDescent="0.3">
      <c r="E254" s="129"/>
    </row>
    <row r="255" spans="5:5" ht="15.75" customHeight="1" x14ac:dyDescent="0.3">
      <c r="E255" s="129"/>
    </row>
    <row r="256" spans="5:5" ht="15.75" customHeight="1" x14ac:dyDescent="0.3">
      <c r="E256" s="129"/>
    </row>
    <row r="257" spans="5:5" ht="15.75" customHeight="1" x14ac:dyDescent="0.3">
      <c r="E257" s="129"/>
    </row>
    <row r="258" spans="5:5" ht="15.75" customHeight="1" x14ac:dyDescent="0.3">
      <c r="E258" s="129"/>
    </row>
    <row r="259" spans="5:5" ht="15.75" customHeight="1" x14ac:dyDescent="0.3">
      <c r="E259" s="129"/>
    </row>
    <row r="260" spans="5:5" ht="15.75" customHeight="1" x14ac:dyDescent="0.3">
      <c r="E260" s="129"/>
    </row>
    <row r="261" spans="5:5" ht="15.75" customHeight="1" x14ac:dyDescent="0.3">
      <c r="E261" s="129"/>
    </row>
    <row r="262" spans="5:5" ht="15.75" customHeight="1" x14ac:dyDescent="0.3">
      <c r="E262" s="129"/>
    </row>
    <row r="263" spans="5:5" ht="15.75" customHeight="1" x14ac:dyDescent="0.3">
      <c r="E263" s="129"/>
    </row>
    <row r="264" spans="5:5" ht="15.75" customHeight="1" x14ac:dyDescent="0.3">
      <c r="E264" s="129"/>
    </row>
    <row r="265" spans="5:5" ht="15.75" customHeight="1" x14ac:dyDescent="0.3">
      <c r="E265" s="129"/>
    </row>
    <row r="266" spans="5:5" ht="15.75" customHeight="1" x14ac:dyDescent="0.3">
      <c r="E266" s="129"/>
    </row>
    <row r="267" spans="5:5" ht="15.75" customHeight="1" x14ac:dyDescent="0.3">
      <c r="E267" s="129"/>
    </row>
    <row r="268" spans="5:5" ht="15.75" customHeight="1" x14ac:dyDescent="0.3">
      <c r="E268" s="129"/>
    </row>
    <row r="269" spans="5:5" ht="15.75" customHeight="1" x14ac:dyDescent="0.3">
      <c r="E269" s="129"/>
    </row>
    <row r="270" spans="5:5" ht="15.75" customHeight="1" x14ac:dyDescent="0.3">
      <c r="E270" s="129"/>
    </row>
    <row r="271" spans="5:5" ht="15.75" customHeight="1" x14ac:dyDescent="0.3">
      <c r="E271" s="129"/>
    </row>
    <row r="272" spans="5:5" ht="15.75" customHeight="1" x14ac:dyDescent="0.3">
      <c r="E272" s="129"/>
    </row>
    <row r="273" spans="5:5" ht="15.75" customHeight="1" x14ac:dyDescent="0.3">
      <c r="E273" s="129"/>
    </row>
    <row r="274" spans="5:5" ht="15.75" customHeight="1" x14ac:dyDescent="0.3">
      <c r="E274" s="129"/>
    </row>
    <row r="275" spans="5:5" ht="15.75" customHeight="1" x14ac:dyDescent="0.3">
      <c r="E275" s="129"/>
    </row>
    <row r="276" spans="5:5" ht="15.75" customHeight="1" x14ac:dyDescent="0.3">
      <c r="E276" s="129"/>
    </row>
    <row r="277" spans="5:5" ht="15.75" customHeight="1" x14ac:dyDescent="0.3">
      <c r="E277" s="129"/>
    </row>
    <row r="278" spans="5:5" ht="15.75" customHeight="1" x14ac:dyDescent="0.3">
      <c r="E278" s="129"/>
    </row>
    <row r="279" spans="5:5" ht="15.75" customHeight="1" x14ac:dyDescent="0.3">
      <c r="E279" s="129"/>
    </row>
    <row r="280" spans="5:5" ht="15.75" customHeight="1" x14ac:dyDescent="0.3">
      <c r="E280" s="129"/>
    </row>
    <row r="281" spans="5:5" ht="15.75" customHeight="1" x14ac:dyDescent="0.3">
      <c r="E281" s="129"/>
    </row>
    <row r="282" spans="5:5" ht="15.75" customHeight="1" x14ac:dyDescent="0.3">
      <c r="E282" s="129"/>
    </row>
    <row r="283" spans="5:5" ht="15.75" customHeight="1" x14ac:dyDescent="0.3">
      <c r="E283" s="129"/>
    </row>
    <row r="284" spans="5:5" ht="15.75" customHeight="1" x14ac:dyDescent="0.3">
      <c r="E284" s="129"/>
    </row>
    <row r="285" spans="5:5" ht="15.75" customHeight="1" x14ac:dyDescent="0.3">
      <c r="E285" s="129"/>
    </row>
    <row r="286" spans="5:5" ht="15.75" customHeight="1" x14ac:dyDescent="0.3">
      <c r="E286" s="129"/>
    </row>
    <row r="287" spans="5:5" ht="15.75" customHeight="1" x14ac:dyDescent="0.3">
      <c r="E287" s="129"/>
    </row>
    <row r="288" spans="5:5" ht="15.75" customHeight="1" x14ac:dyDescent="0.3">
      <c r="E288" s="129"/>
    </row>
    <row r="289" spans="5:5" ht="15.75" customHeight="1" x14ac:dyDescent="0.3">
      <c r="E289" s="129"/>
    </row>
    <row r="290" spans="5:5" ht="15.75" customHeight="1" x14ac:dyDescent="0.3">
      <c r="E290" s="129"/>
    </row>
    <row r="291" spans="5:5" ht="15.75" customHeight="1" x14ac:dyDescent="0.3">
      <c r="E291" s="129"/>
    </row>
    <row r="292" spans="5:5" ht="15.75" customHeight="1" x14ac:dyDescent="0.3">
      <c r="E292" s="129"/>
    </row>
    <row r="293" spans="5:5" ht="15.75" customHeight="1" x14ac:dyDescent="0.3">
      <c r="E293" s="129"/>
    </row>
    <row r="294" spans="5:5" ht="15.75" customHeight="1" x14ac:dyDescent="0.3">
      <c r="E294" s="129"/>
    </row>
    <row r="295" spans="5:5" ht="15.75" customHeight="1" x14ac:dyDescent="0.3">
      <c r="E295" s="129"/>
    </row>
    <row r="296" spans="5:5" ht="15.75" customHeight="1" x14ac:dyDescent="0.3">
      <c r="E296" s="129"/>
    </row>
    <row r="297" spans="5:5" ht="15.75" customHeight="1" x14ac:dyDescent="0.3">
      <c r="E297" s="129"/>
    </row>
    <row r="298" spans="5:5" ht="15.75" customHeight="1" x14ac:dyDescent="0.3">
      <c r="E298" s="129"/>
    </row>
    <row r="299" spans="5:5" ht="15.75" customHeight="1" x14ac:dyDescent="0.3">
      <c r="E299" s="129"/>
    </row>
    <row r="300" spans="5:5" ht="15.75" customHeight="1" x14ac:dyDescent="0.3">
      <c r="E300" s="129"/>
    </row>
    <row r="301" spans="5:5" ht="15.75" customHeight="1" x14ac:dyDescent="0.3">
      <c r="E301" s="129"/>
    </row>
    <row r="302" spans="5:5" ht="15.75" customHeight="1" x14ac:dyDescent="0.3">
      <c r="E302" s="129"/>
    </row>
    <row r="303" spans="5:5" ht="15.75" customHeight="1" x14ac:dyDescent="0.3">
      <c r="E303" s="129"/>
    </row>
    <row r="304" spans="5:5" ht="15.75" customHeight="1" x14ac:dyDescent="0.3">
      <c r="E304" s="129"/>
    </row>
    <row r="305" spans="5:5" ht="15.75" customHeight="1" x14ac:dyDescent="0.3">
      <c r="E305" s="129"/>
    </row>
    <row r="306" spans="5:5" ht="15.75" customHeight="1" x14ac:dyDescent="0.3">
      <c r="E306" s="129"/>
    </row>
    <row r="307" spans="5:5" ht="15.75" customHeight="1" x14ac:dyDescent="0.3">
      <c r="E307" s="129"/>
    </row>
    <row r="308" spans="5:5" ht="15.75" customHeight="1" x14ac:dyDescent="0.3">
      <c r="E308" s="129"/>
    </row>
    <row r="309" spans="5:5" ht="15.75" customHeight="1" x14ac:dyDescent="0.3">
      <c r="E309" s="129"/>
    </row>
    <row r="310" spans="5:5" ht="15.75" customHeight="1" x14ac:dyDescent="0.3">
      <c r="E310" s="129"/>
    </row>
    <row r="311" spans="5:5" ht="15.75" customHeight="1" x14ac:dyDescent="0.3">
      <c r="E311" s="129"/>
    </row>
    <row r="312" spans="5:5" ht="15.75" customHeight="1" x14ac:dyDescent="0.3">
      <c r="E312" s="129"/>
    </row>
    <row r="313" spans="5:5" ht="15.75" customHeight="1" x14ac:dyDescent="0.3">
      <c r="E313" s="129"/>
    </row>
    <row r="314" spans="5:5" ht="15.75" customHeight="1" x14ac:dyDescent="0.3">
      <c r="E314" s="129"/>
    </row>
    <row r="315" spans="5:5" ht="15.75" customHeight="1" x14ac:dyDescent="0.3">
      <c r="E315" s="129"/>
    </row>
    <row r="316" spans="5:5" ht="15.75" customHeight="1" x14ac:dyDescent="0.3">
      <c r="E316" s="129"/>
    </row>
    <row r="317" spans="5:5" ht="15.75" customHeight="1" x14ac:dyDescent="0.3">
      <c r="E317" s="129"/>
    </row>
    <row r="318" spans="5:5" ht="15.75" customHeight="1" x14ac:dyDescent="0.3">
      <c r="E318" s="129"/>
    </row>
    <row r="319" spans="5:5" ht="15.75" customHeight="1" x14ac:dyDescent="0.3">
      <c r="E319" s="129"/>
    </row>
    <row r="320" spans="5:5" ht="15.75" customHeight="1" x14ac:dyDescent="0.3">
      <c r="E320" s="129"/>
    </row>
    <row r="321" spans="5:5" ht="15.75" customHeight="1" x14ac:dyDescent="0.3">
      <c r="E321" s="129"/>
    </row>
    <row r="322" spans="5:5" ht="15.75" customHeight="1" x14ac:dyDescent="0.3">
      <c r="E322" s="129"/>
    </row>
    <row r="323" spans="5:5" ht="15.75" customHeight="1" x14ac:dyDescent="0.3">
      <c r="E323" s="129"/>
    </row>
    <row r="324" spans="5:5" ht="15.75" customHeight="1" x14ac:dyDescent="0.3">
      <c r="E324" s="129"/>
    </row>
    <row r="325" spans="5:5" ht="15.75" customHeight="1" x14ac:dyDescent="0.3">
      <c r="E325" s="129"/>
    </row>
    <row r="326" spans="5:5" ht="15.75" customHeight="1" x14ac:dyDescent="0.3">
      <c r="E326" s="129"/>
    </row>
    <row r="327" spans="5:5" ht="15.75" customHeight="1" x14ac:dyDescent="0.3">
      <c r="E327" s="129"/>
    </row>
    <row r="328" spans="5:5" ht="15.75" customHeight="1" x14ac:dyDescent="0.3">
      <c r="E328" s="129"/>
    </row>
    <row r="329" spans="5:5" ht="15.75" customHeight="1" x14ac:dyDescent="0.3">
      <c r="E329" s="129"/>
    </row>
    <row r="330" spans="5:5" ht="15.75" customHeight="1" x14ac:dyDescent="0.3">
      <c r="E330" s="129"/>
    </row>
    <row r="331" spans="5:5" ht="15.75" customHeight="1" x14ac:dyDescent="0.3">
      <c r="E331" s="129"/>
    </row>
    <row r="332" spans="5:5" ht="15.75" customHeight="1" x14ac:dyDescent="0.3">
      <c r="E332" s="129"/>
    </row>
    <row r="333" spans="5:5" ht="15.75" customHeight="1" x14ac:dyDescent="0.3">
      <c r="E333" s="129"/>
    </row>
    <row r="334" spans="5:5" ht="15.75" customHeight="1" x14ac:dyDescent="0.3">
      <c r="E334" s="129"/>
    </row>
    <row r="335" spans="5:5" ht="15.75" customHeight="1" x14ac:dyDescent="0.3">
      <c r="E335" s="129"/>
    </row>
    <row r="336" spans="5:5" ht="15.75" customHeight="1" x14ac:dyDescent="0.3">
      <c r="E336" s="129"/>
    </row>
    <row r="337" spans="5:5" ht="15.75" customHeight="1" x14ac:dyDescent="0.3">
      <c r="E337" s="129"/>
    </row>
    <row r="338" spans="5:5" ht="15.75" customHeight="1" x14ac:dyDescent="0.3">
      <c r="E338" s="129"/>
    </row>
    <row r="339" spans="5:5" ht="15.75" customHeight="1" x14ac:dyDescent="0.3">
      <c r="E339" s="129"/>
    </row>
    <row r="340" spans="5:5" ht="15.75" customHeight="1" x14ac:dyDescent="0.3">
      <c r="E340" s="129"/>
    </row>
    <row r="341" spans="5:5" ht="15.75" customHeight="1" x14ac:dyDescent="0.3">
      <c r="E341" s="129"/>
    </row>
    <row r="342" spans="5:5" ht="15.75" customHeight="1" x14ac:dyDescent="0.3">
      <c r="E342" s="129"/>
    </row>
    <row r="343" spans="5:5" ht="15.75" customHeight="1" x14ac:dyDescent="0.3">
      <c r="E343" s="129"/>
    </row>
    <row r="344" spans="5:5" ht="15.75" customHeight="1" x14ac:dyDescent="0.3">
      <c r="E344" s="129"/>
    </row>
    <row r="345" spans="5:5" ht="15.75" customHeight="1" x14ac:dyDescent="0.3">
      <c r="E345" s="129"/>
    </row>
    <row r="346" spans="5:5" ht="15.75" customHeight="1" x14ac:dyDescent="0.3">
      <c r="E346" s="129"/>
    </row>
    <row r="347" spans="5:5" ht="15.75" customHeight="1" x14ac:dyDescent="0.3">
      <c r="E347" s="129"/>
    </row>
    <row r="348" spans="5:5" ht="15.75" customHeight="1" x14ac:dyDescent="0.3">
      <c r="E348" s="129"/>
    </row>
    <row r="349" spans="5:5" ht="15.75" customHeight="1" x14ac:dyDescent="0.3">
      <c r="E349" s="129"/>
    </row>
    <row r="350" spans="5:5" ht="15.75" customHeight="1" x14ac:dyDescent="0.3">
      <c r="E350" s="129"/>
    </row>
    <row r="351" spans="5:5" ht="15.75" customHeight="1" x14ac:dyDescent="0.3">
      <c r="E351" s="129"/>
    </row>
    <row r="352" spans="5:5" ht="15.75" customHeight="1" x14ac:dyDescent="0.3">
      <c r="E352" s="129"/>
    </row>
    <row r="353" spans="5:5" ht="15.75" customHeight="1" x14ac:dyDescent="0.3">
      <c r="E353" s="129"/>
    </row>
    <row r="354" spans="5:5" ht="15.75" customHeight="1" x14ac:dyDescent="0.3">
      <c r="E354" s="129"/>
    </row>
    <row r="355" spans="5:5" ht="15.75" customHeight="1" x14ac:dyDescent="0.3">
      <c r="E355" s="129"/>
    </row>
    <row r="356" spans="5:5" ht="15.75" customHeight="1" x14ac:dyDescent="0.3">
      <c r="E356" s="129"/>
    </row>
    <row r="357" spans="5:5" ht="15.75" customHeight="1" x14ac:dyDescent="0.3">
      <c r="E357" s="129"/>
    </row>
    <row r="358" spans="5:5" ht="15.75" customHeight="1" x14ac:dyDescent="0.3">
      <c r="E358" s="129"/>
    </row>
    <row r="359" spans="5:5" ht="15.75" customHeight="1" x14ac:dyDescent="0.3">
      <c r="E359" s="129"/>
    </row>
    <row r="360" spans="5:5" ht="15.75" customHeight="1" x14ac:dyDescent="0.3">
      <c r="E360" s="129"/>
    </row>
    <row r="361" spans="5:5" ht="15.75" customHeight="1" x14ac:dyDescent="0.3">
      <c r="E361" s="129"/>
    </row>
    <row r="362" spans="5:5" ht="15.75" customHeight="1" x14ac:dyDescent="0.3">
      <c r="E362" s="129"/>
    </row>
    <row r="363" spans="5:5" ht="15.75" customHeight="1" x14ac:dyDescent="0.3">
      <c r="E363" s="129"/>
    </row>
    <row r="364" spans="5:5" ht="15.75" customHeight="1" x14ac:dyDescent="0.3">
      <c r="E364" s="129"/>
    </row>
    <row r="365" spans="5:5" ht="15.75" customHeight="1" x14ac:dyDescent="0.3">
      <c r="E365" s="129"/>
    </row>
    <row r="366" spans="5:5" ht="15.75" customHeight="1" x14ac:dyDescent="0.3">
      <c r="E366" s="129"/>
    </row>
    <row r="367" spans="5:5" ht="15.75" customHeight="1" x14ac:dyDescent="0.3">
      <c r="E367" s="129"/>
    </row>
    <row r="368" spans="5:5" ht="15.75" customHeight="1" x14ac:dyDescent="0.3">
      <c r="E368" s="129"/>
    </row>
    <row r="369" spans="5:5" ht="15.75" customHeight="1" x14ac:dyDescent="0.3">
      <c r="E369" s="129"/>
    </row>
    <row r="370" spans="5:5" ht="15.75" customHeight="1" x14ac:dyDescent="0.3">
      <c r="E370" s="129"/>
    </row>
    <row r="371" spans="5:5" ht="15.75" customHeight="1" x14ac:dyDescent="0.3">
      <c r="E371" s="129"/>
    </row>
    <row r="372" spans="5:5" ht="15.75" customHeight="1" x14ac:dyDescent="0.3">
      <c r="E372" s="129"/>
    </row>
    <row r="373" spans="5:5" ht="15.75" customHeight="1" x14ac:dyDescent="0.3">
      <c r="E373" s="129"/>
    </row>
    <row r="374" spans="5:5" ht="15.75" customHeight="1" x14ac:dyDescent="0.3">
      <c r="E374" s="129"/>
    </row>
    <row r="375" spans="5:5" ht="15.75" customHeight="1" x14ac:dyDescent="0.3">
      <c r="E375" s="129"/>
    </row>
    <row r="376" spans="5:5" ht="15.75" customHeight="1" x14ac:dyDescent="0.3">
      <c r="E376" s="129"/>
    </row>
    <row r="377" spans="5:5" ht="15.75" customHeight="1" x14ac:dyDescent="0.3">
      <c r="E377" s="129"/>
    </row>
    <row r="378" spans="5:5" ht="15.75" customHeight="1" x14ac:dyDescent="0.3">
      <c r="E378" s="129"/>
    </row>
    <row r="379" spans="5:5" ht="15.75" customHeight="1" x14ac:dyDescent="0.3">
      <c r="E379" s="129"/>
    </row>
    <row r="380" spans="5:5" ht="15.75" customHeight="1" x14ac:dyDescent="0.3">
      <c r="E380" s="129"/>
    </row>
    <row r="381" spans="5:5" ht="15.75" customHeight="1" x14ac:dyDescent="0.3">
      <c r="E381" s="129"/>
    </row>
    <row r="382" spans="5:5" ht="15.75" customHeight="1" x14ac:dyDescent="0.3">
      <c r="E382" s="129"/>
    </row>
    <row r="383" spans="5:5" ht="15.75" customHeight="1" x14ac:dyDescent="0.3">
      <c r="E383" s="129"/>
    </row>
    <row r="384" spans="5:5" ht="15.75" customHeight="1" x14ac:dyDescent="0.3">
      <c r="E384" s="129"/>
    </row>
    <row r="385" spans="5:5" ht="15.75" customHeight="1" x14ac:dyDescent="0.3">
      <c r="E385" s="129"/>
    </row>
    <row r="386" spans="5:5" ht="15.75" customHeight="1" x14ac:dyDescent="0.3">
      <c r="E386" s="129"/>
    </row>
    <row r="387" spans="5:5" ht="15.75" customHeight="1" x14ac:dyDescent="0.3">
      <c r="E387" s="129"/>
    </row>
    <row r="388" spans="5:5" ht="15.75" customHeight="1" x14ac:dyDescent="0.3">
      <c r="E388" s="129"/>
    </row>
    <row r="389" spans="5:5" ht="15.75" customHeight="1" x14ac:dyDescent="0.3">
      <c r="E389" s="129"/>
    </row>
    <row r="390" spans="5:5" ht="15.75" customHeight="1" x14ac:dyDescent="0.3">
      <c r="E390" s="129"/>
    </row>
    <row r="391" spans="5:5" ht="15.75" customHeight="1" x14ac:dyDescent="0.3">
      <c r="E391" s="129"/>
    </row>
    <row r="392" spans="5:5" ht="15.75" customHeight="1" x14ac:dyDescent="0.3">
      <c r="E392" s="129"/>
    </row>
    <row r="393" spans="5:5" ht="15.75" customHeight="1" x14ac:dyDescent="0.3">
      <c r="E393" s="129"/>
    </row>
    <row r="394" spans="5:5" ht="15.75" customHeight="1" x14ac:dyDescent="0.3">
      <c r="E394" s="129"/>
    </row>
    <row r="395" spans="5:5" ht="15.75" customHeight="1" x14ac:dyDescent="0.3">
      <c r="E395" s="129"/>
    </row>
    <row r="396" spans="5:5" ht="15.75" customHeight="1" x14ac:dyDescent="0.3">
      <c r="E396" s="129"/>
    </row>
    <row r="397" spans="5:5" ht="15.75" customHeight="1" x14ac:dyDescent="0.3">
      <c r="E397" s="129"/>
    </row>
    <row r="398" spans="5:5" ht="15.75" customHeight="1" x14ac:dyDescent="0.3">
      <c r="E398" s="129"/>
    </row>
    <row r="399" spans="5:5" ht="15.75" customHeight="1" x14ac:dyDescent="0.3">
      <c r="E399" s="129"/>
    </row>
    <row r="400" spans="5:5" ht="15.75" customHeight="1" x14ac:dyDescent="0.3">
      <c r="E400" s="129"/>
    </row>
    <row r="401" spans="5:5" ht="15.75" customHeight="1" x14ac:dyDescent="0.3">
      <c r="E401" s="129"/>
    </row>
    <row r="402" spans="5:5" ht="15.75" customHeight="1" x14ac:dyDescent="0.3">
      <c r="E402" s="129"/>
    </row>
    <row r="403" spans="5:5" ht="15.75" customHeight="1" x14ac:dyDescent="0.3">
      <c r="E403" s="129"/>
    </row>
    <row r="404" spans="5:5" ht="15.75" customHeight="1" x14ac:dyDescent="0.3">
      <c r="E404" s="129"/>
    </row>
    <row r="405" spans="5:5" ht="15.75" customHeight="1" x14ac:dyDescent="0.3">
      <c r="E405" s="129"/>
    </row>
    <row r="406" spans="5:5" ht="15.75" customHeight="1" x14ac:dyDescent="0.3">
      <c r="E406" s="129"/>
    </row>
    <row r="407" spans="5:5" ht="15.75" customHeight="1" x14ac:dyDescent="0.3">
      <c r="E407" s="129"/>
    </row>
    <row r="408" spans="5:5" ht="15.75" customHeight="1" x14ac:dyDescent="0.3">
      <c r="E408" s="129"/>
    </row>
    <row r="409" spans="5:5" ht="15.75" customHeight="1" x14ac:dyDescent="0.3">
      <c r="E409" s="129"/>
    </row>
    <row r="410" spans="5:5" ht="15.75" customHeight="1" x14ac:dyDescent="0.3">
      <c r="E410" s="129"/>
    </row>
    <row r="411" spans="5:5" ht="15.75" customHeight="1" x14ac:dyDescent="0.3">
      <c r="E411" s="129"/>
    </row>
    <row r="412" spans="5:5" ht="15.75" customHeight="1" x14ac:dyDescent="0.3">
      <c r="E412" s="129"/>
    </row>
    <row r="413" spans="5:5" ht="15.75" customHeight="1" x14ac:dyDescent="0.3">
      <c r="E413" s="129"/>
    </row>
    <row r="414" spans="5:5" ht="15.75" customHeight="1" x14ac:dyDescent="0.3">
      <c r="E414" s="129"/>
    </row>
    <row r="415" spans="5:5" ht="15.75" customHeight="1" x14ac:dyDescent="0.3">
      <c r="E415" s="129"/>
    </row>
    <row r="416" spans="5:5" ht="15.75" customHeight="1" x14ac:dyDescent="0.3">
      <c r="E416" s="129"/>
    </row>
    <row r="417" spans="5:5" ht="15.75" customHeight="1" x14ac:dyDescent="0.3">
      <c r="E417" s="129"/>
    </row>
    <row r="418" spans="5:5" ht="15.75" customHeight="1" x14ac:dyDescent="0.3">
      <c r="E418" s="129"/>
    </row>
    <row r="419" spans="5:5" ht="15.75" customHeight="1" x14ac:dyDescent="0.3">
      <c r="E419" s="129"/>
    </row>
    <row r="420" spans="5:5" ht="15.75" customHeight="1" x14ac:dyDescent="0.3">
      <c r="E420" s="129"/>
    </row>
    <row r="421" spans="5:5" ht="15.75" customHeight="1" x14ac:dyDescent="0.3">
      <c r="E421" s="129"/>
    </row>
    <row r="422" spans="5:5" ht="15.75" customHeight="1" x14ac:dyDescent="0.3">
      <c r="E422" s="129"/>
    </row>
    <row r="423" spans="5:5" ht="15.75" customHeight="1" x14ac:dyDescent="0.3">
      <c r="E423" s="129"/>
    </row>
    <row r="424" spans="5:5" ht="15.75" customHeight="1" x14ac:dyDescent="0.3">
      <c r="E424" s="129"/>
    </row>
    <row r="425" spans="5:5" ht="15.75" customHeight="1" x14ac:dyDescent="0.3">
      <c r="E425" s="129"/>
    </row>
    <row r="426" spans="5:5" ht="15.75" customHeight="1" x14ac:dyDescent="0.3">
      <c r="E426" s="129"/>
    </row>
    <row r="427" spans="5:5" ht="15.75" customHeight="1" x14ac:dyDescent="0.3">
      <c r="E427" s="129"/>
    </row>
    <row r="428" spans="5:5" ht="15.75" customHeight="1" x14ac:dyDescent="0.3">
      <c r="E428" s="129"/>
    </row>
    <row r="429" spans="5:5" ht="15.75" customHeight="1" x14ac:dyDescent="0.3">
      <c r="E429" s="129"/>
    </row>
    <row r="430" spans="5:5" ht="15.75" customHeight="1" x14ac:dyDescent="0.3">
      <c r="E430" s="129"/>
    </row>
    <row r="431" spans="5:5" ht="15.75" customHeight="1" x14ac:dyDescent="0.3">
      <c r="E431" s="129"/>
    </row>
    <row r="432" spans="5:5" ht="15.75" customHeight="1" x14ac:dyDescent="0.3">
      <c r="E432" s="129"/>
    </row>
    <row r="433" spans="5:5" ht="15.75" customHeight="1" x14ac:dyDescent="0.3">
      <c r="E433" s="129"/>
    </row>
    <row r="434" spans="5:5" ht="15.75" customHeight="1" x14ac:dyDescent="0.3">
      <c r="E434" s="129"/>
    </row>
    <row r="435" spans="5:5" ht="15.75" customHeight="1" x14ac:dyDescent="0.3">
      <c r="E435" s="129"/>
    </row>
    <row r="436" spans="5:5" ht="15.75" customHeight="1" x14ac:dyDescent="0.3">
      <c r="E436" s="129"/>
    </row>
    <row r="437" spans="5:5" ht="15.75" customHeight="1" x14ac:dyDescent="0.3">
      <c r="E437" s="129"/>
    </row>
    <row r="438" spans="5:5" ht="15.75" customHeight="1" x14ac:dyDescent="0.3">
      <c r="E438" s="129"/>
    </row>
    <row r="439" spans="5:5" ht="15.75" customHeight="1" x14ac:dyDescent="0.3">
      <c r="E439" s="129"/>
    </row>
    <row r="440" spans="5:5" ht="15.75" customHeight="1" x14ac:dyDescent="0.3">
      <c r="E440" s="129"/>
    </row>
    <row r="441" spans="5:5" ht="15.75" customHeight="1" x14ac:dyDescent="0.3">
      <c r="E441" s="129"/>
    </row>
    <row r="442" spans="5:5" ht="15.75" customHeight="1" x14ac:dyDescent="0.3">
      <c r="E442" s="129"/>
    </row>
    <row r="443" spans="5:5" ht="15.75" customHeight="1" x14ac:dyDescent="0.3">
      <c r="E443" s="129"/>
    </row>
    <row r="444" spans="5:5" ht="15.75" customHeight="1" x14ac:dyDescent="0.3">
      <c r="E444" s="129"/>
    </row>
    <row r="445" spans="5:5" ht="15.75" customHeight="1" x14ac:dyDescent="0.3">
      <c r="E445" s="129"/>
    </row>
    <row r="446" spans="5:5" ht="15.75" customHeight="1" x14ac:dyDescent="0.3">
      <c r="E446" s="129"/>
    </row>
    <row r="447" spans="5:5" ht="15.75" customHeight="1" x14ac:dyDescent="0.3">
      <c r="E447" s="129"/>
    </row>
    <row r="448" spans="5:5" ht="15.75" customHeight="1" x14ac:dyDescent="0.3">
      <c r="E448" s="129"/>
    </row>
    <row r="449" spans="5:5" ht="15.75" customHeight="1" x14ac:dyDescent="0.3">
      <c r="E449" s="129"/>
    </row>
    <row r="450" spans="5:5" ht="15.75" customHeight="1" x14ac:dyDescent="0.3">
      <c r="E450" s="129"/>
    </row>
    <row r="451" spans="5:5" ht="15.75" customHeight="1" x14ac:dyDescent="0.3">
      <c r="E451" s="129"/>
    </row>
    <row r="452" spans="5:5" ht="15.75" customHeight="1" x14ac:dyDescent="0.3">
      <c r="E452" s="129"/>
    </row>
    <row r="453" spans="5:5" ht="15.75" customHeight="1" x14ac:dyDescent="0.3">
      <c r="E453" s="129"/>
    </row>
    <row r="454" spans="5:5" ht="15.75" customHeight="1" x14ac:dyDescent="0.3">
      <c r="E454" s="129"/>
    </row>
    <row r="455" spans="5:5" ht="15.75" customHeight="1" x14ac:dyDescent="0.3">
      <c r="E455" s="129"/>
    </row>
    <row r="456" spans="5:5" ht="15.75" customHeight="1" x14ac:dyDescent="0.3">
      <c r="E456" s="129"/>
    </row>
    <row r="457" spans="5:5" ht="15.75" customHeight="1" x14ac:dyDescent="0.3">
      <c r="E457" s="129"/>
    </row>
    <row r="458" spans="5:5" ht="15.75" customHeight="1" x14ac:dyDescent="0.3">
      <c r="E458" s="129"/>
    </row>
    <row r="459" spans="5:5" ht="15.75" customHeight="1" x14ac:dyDescent="0.3">
      <c r="E459" s="129"/>
    </row>
    <row r="460" spans="5:5" ht="15.75" customHeight="1" x14ac:dyDescent="0.3">
      <c r="E460" s="129"/>
    </row>
    <row r="461" spans="5:5" ht="15.75" customHeight="1" x14ac:dyDescent="0.3">
      <c r="E461" s="129"/>
    </row>
    <row r="462" spans="5:5" ht="15.75" customHeight="1" x14ac:dyDescent="0.3">
      <c r="E462" s="129"/>
    </row>
    <row r="463" spans="5:5" ht="15.75" customHeight="1" x14ac:dyDescent="0.3">
      <c r="E463" s="129"/>
    </row>
    <row r="464" spans="5:5" ht="15.75" customHeight="1" x14ac:dyDescent="0.3">
      <c r="E464" s="129"/>
    </row>
    <row r="465" spans="5:5" ht="15.75" customHeight="1" x14ac:dyDescent="0.3">
      <c r="E465" s="129"/>
    </row>
    <row r="466" spans="5:5" ht="15.75" customHeight="1" x14ac:dyDescent="0.3">
      <c r="E466" s="129"/>
    </row>
    <row r="467" spans="5:5" ht="15.75" customHeight="1" x14ac:dyDescent="0.3">
      <c r="E467" s="129"/>
    </row>
    <row r="468" spans="5:5" ht="15.75" customHeight="1" x14ac:dyDescent="0.3">
      <c r="E468" s="129"/>
    </row>
    <row r="469" spans="5:5" ht="15.75" customHeight="1" x14ac:dyDescent="0.3">
      <c r="E469" s="129"/>
    </row>
    <row r="470" spans="5:5" ht="15.75" customHeight="1" x14ac:dyDescent="0.3">
      <c r="E470" s="129"/>
    </row>
    <row r="471" spans="5:5" ht="15.75" customHeight="1" x14ac:dyDescent="0.3">
      <c r="E471" s="129"/>
    </row>
    <row r="472" spans="5:5" ht="15.75" customHeight="1" x14ac:dyDescent="0.3">
      <c r="E472" s="129"/>
    </row>
    <row r="473" spans="5:5" ht="15.75" customHeight="1" x14ac:dyDescent="0.3">
      <c r="E473" s="129"/>
    </row>
    <row r="474" spans="5:5" ht="15.75" customHeight="1" x14ac:dyDescent="0.3">
      <c r="E474" s="129"/>
    </row>
    <row r="475" spans="5:5" ht="15.75" customHeight="1" x14ac:dyDescent="0.3">
      <c r="E475" s="129"/>
    </row>
    <row r="476" spans="5:5" ht="15.75" customHeight="1" x14ac:dyDescent="0.3">
      <c r="E476" s="129"/>
    </row>
    <row r="477" spans="5:5" ht="15.75" customHeight="1" x14ac:dyDescent="0.3">
      <c r="E477" s="129"/>
    </row>
    <row r="478" spans="5:5" ht="15.75" customHeight="1" x14ac:dyDescent="0.3">
      <c r="E478" s="129"/>
    </row>
    <row r="479" spans="5:5" ht="15.75" customHeight="1" x14ac:dyDescent="0.3">
      <c r="E479" s="129"/>
    </row>
    <row r="480" spans="5:5" ht="15.75" customHeight="1" x14ac:dyDescent="0.3">
      <c r="E480" s="129"/>
    </row>
    <row r="481" spans="5:5" ht="15.75" customHeight="1" x14ac:dyDescent="0.3">
      <c r="E481" s="129"/>
    </row>
    <row r="482" spans="5:5" ht="15.75" customHeight="1" x14ac:dyDescent="0.3">
      <c r="E482" s="129"/>
    </row>
    <row r="483" spans="5:5" ht="15.75" customHeight="1" x14ac:dyDescent="0.3">
      <c r="E483" s="129"/>
    </row>
    <row r="484" spans="5:5" ht="15.75" customHeight="1" x14ac:dyDescent="0.3">
      <c r="E484" s="129"/>
    </row>
    <row r="485" spans="5:5" ht="15.75" customHeight="1" x14ac:dyDescent="0.3">
      <c r="E485" s="129"/>
    </row>
    <row r="486" spans="5:5" ht="15.75" customHeight="1" x14ac:dyDescent="0.3">
      <c r="E486" s="129"/>
    </row>
    <row r="487" spans="5:5" ht="15.75" customHeight="1" x14ac:dyDescent="0.3">
      <c r="E487" s="129"/>
    </row>
    <row r="488" spans="5:5" ht="15.75" customHeight="1" x14ac:dyDescent="0.3">
      <c r="E488" s="129"/>
    </row>
    <row r="489" spans="5:5" ht="15.75" customHeight="1" x14ac:dyDescent="0.3">
      <c r="E489" s="129"/>
    </row>
    <row r="490" spans="5:5" ht="15.75" customHeight="1" x14ac:dyDescent="0.3">
      <c r="E490" s="129"/>
    </row>
    <row r="491" spans="5:5" ht="15.75" customHeight="1" x14ac:dyDescent="0.3">
      <c r="E491" s="129"/>
    </row>
    <row r="492" spans="5:5" ht="15.75" customHeight="1" x14ac:dyDescent="0.3">
      <c r="E492" s="129"/>
    </row>
    <row r="493" spans="5:5" ht="15.75" customHeight="1" x14ac:dyDescent="0.3">
      <c r="E493" s="129"/>
    </row>
    <row r="494" spans="5:5" ht="15.75" customHeight="1" x14ac:dyDescent="0.3">
      <c r="E494" s="129"/>
    </row>
    <row r="495" spans="5:5" ht="15.75" customHeight="1" x14ac:dyDescent="0.3">
      <c r="E495" s="129"/>
    </row>
    <row r="496" spans="5:5" ht="15.75" customHeight="1" x14ac:dyDescent="0.3">
      <c r="E496" s="129"/>
    </row>
    <row r="497" spans="5:5" ht="15.75" customHeight="1" x14ac:dyDescent="0.3">
      <c r="E497" s="129"/>
    </row>
    <row r="498" spans="5:5" ht="15.75" customHeight="1" x14ac:dyDescent="0.3">
      <c r="E498" s="129"/>
    </row>
    <row r="499" spans="5:5" ht="15.75" customHeight="1" x14ac:dyDescent="0.3">
      <c r="E499" s="129"/>
    </row>
    <row r="500" spans="5:5" ht="15.75" customHeight="1" x14ac:dyDescent="0.3">
      <c r="E500" s="129"/>
    </row>
    <row r="501" spans="5:5" ht="15.75" customHeight="1" x14ac:dyDescent="0.3">
      <c r="E501" s="129"/>
    </row>
    <row r="502" spans="5:5" ht="15.75" customHeight="1" x14ac:dyDescent="0.3">
      <c r="E502" s="129"/>
    </row>
    <row r="503" spans="5:5" ht="15.75" customHeight="1" x14ac:dyDescent="0.3">
      <c r="E503" s="129"/>
    </row>
    <row r="504" spans="5:5" ht="15.75" customHeight="1" x14ac:dyDescent="0.3">
      <c r="E504" s="129"/>
    </row>
    <row r="505" spans="5:5" ht="15.75" customHeight="1" x14ac:dyDescent="0.3">
      <c r="E505" s="129"/>
    </row>
    <row r="506" spans="5:5" ht="15.75" customHeight="1" x14ac:dyDescent="0.3">
      <c r="E506" s="129"/>
    </row>
    <row r="507" spans="5:5" ht="15.75" customHeight="1" x14ac:dyDescent="0.3">
      <c r="E507" s="129"/>
    </row>
    <row r="508" spans="5:5" ht="15.75" customHeight="1" x14ac:dyDescent="0.3">
      <c r="E508" s="129"/>
    </row>
    <row r="509" spans="5:5" ht="15.75" customHeight="1" x14ac:dyDescent="0.3">
      <c r="E509" s="129"/>
    </row>
    <row r="510" spans="5:5" ht="15.75" customHeight="1" x14ac:dyDescent="0.3">
      <c r="E510" s="129"/>
    </row>
    <row r="511" spans="5:5" ht="15.75" customHeight="1" x14ac:dyDescent="0.3">
      <c r="E511" s="129"/>
    </row>
    <row r="512" spans="5:5" ht="15.75" customHeight="1" x14ac:dyDescent="0.3">
      <c r="E512" s="129"/>
    </row>
    <row r="513" spans="5:5" ht="15.75" customHeight="1" x14ac:dyDescent="0.3">
      <c r="E513" s="129"/>
    </row>
    <row r="514" spans="5:5" ht="15.75" customHeight="1" x14ac:dyDescent="0.3">
      <c r="E514" s="129"/>
    </row>
    <row r="515" spans="5:5" ht="15.75" customHeight="1" x14ac:dyDescent="0.3">
      <c r="E515" s="129"/>
    </row>
    <row r="516" spans="5:5" ht="15.75" customHeight="1" x14ac:dyDescent="0.3">
      <c r="E516" s="129"/>
    </row>
    <row r="517" spans="5:5" ht="15.75" customHeight="1" x14ac:dyDescent="0.3">
      <c r="E517" s="129"/>
    </row>
    <row r="518" spans="5:5" ht="15.75" customHeight="1" x14ac:dyDescent="0.3">
      <c r="E518" s="129"/>
    </row>
    <row r="519" spans="5:5" ht="15.75" customHeight="1" x14ac:dyDescent="0.3">
      <c r="E519" s="129"/>
    </row>
    <row r="520" spans="5:5" ht="15.75" customHeight="1" x14ac:dyDescent="0.3">
      <c r="E520" s="129"/>
    </row>
    <row r="521" spans="5:5" ht="15.75" customHeight="1" x14ac:dyDescent="0.3">
      <c r="E521" s="129"/>
    </row>
    <row r="522" spans="5:5" ht="15.75" customHeight="1" x14ac:dyDescent="0.3">
      <c r="E522" s="129"/>
    </row>
    <row r="523" spans="5:5" ht="15.75" customHeight="1" x14ac:dyDescent="0.3">
      <c r="E523" s="129"/>
    </row>
    <row r="524" spans="5:5" ht="15.75" customHeight="1" x14ac:dyDescent="0.3">
      <c r="E524" s="129"/>
    </row>
    <row r="525" spans="5:5" ht="15.75" customHeight="1" x14ac:dyDescent="0.3">
      <c r="E525" s="129"/>
    </row>
    <row r="526" spans="5:5" ht="15.75" customHeight="1" x14ac:dyDescent="0.3">
      <c r="E526" s="129"/>
    </row>
    <row r="527" spans="5:5" ht="15.75" customHeight="1" x14ac:dyDescent="0.3">
      <c r="E527" s="129"/>
    </row>
    <row r="528" spans="5:5" ht="15.75" customHeight="1" x14ac:dyDescent="0.3">
      <c r="E528" s="129"/>
    </row>
    <row r="529" spans="5:5" ht="15.75" customHeight="1" x14ac:dyDescent="0.3">
      <c r="E529" s="129"/>
    </row>
    <row r="530" spans="5:5" ht="15.75" customHeight="1" x14ac:dyDescent="0.3">
      <c r="E530" s="129"/>
    </row>
    <row r="531" spans="5:5" ht="15.75" customHeight="1" x14ac:dyDescent="0.3">
      <c r="E531" s="129"/>
    </row>
    <row r="532" spans="5:5" ht="15.75" customHeight="1" x14ac:dyDescent="0.3">
      <c r="E532" s="129"/>
    </row>
    <row r="533" spans="5:5" ht="15.75" customHeight="1" x14ac:dyDescent="0.3">
      <c r="E533" s="129"/>
    </row>
    <row r="534" spans="5:5" ht="15.75" customHeight="1" x14ac:dyDescent="0.3">
      <c r="E534" s="129"/>
    </row>
    <row r="535" spans="5:5" ht="15.75" customHeight="1" x14ac:dyDescent="0.3">
      <c r="E535" s="129"/>
    </row>
    <row r="536" spans="5:5" ht="15.75" customHeight="1" x14ac:dyDescent="0.3">
      <c r="E536" s="129"/>
    </row>
    <row r="537" spans="5:5" ht="15.75" customHeight="1" x14ac:dyDescent="0.3">
      <c r="E537" s="129"/>
    </row>
    <row r="538" spans="5:5" ht="15.75" customHeight="1" x14ac:dyDescent="0.3">
      <c r="E538" s="129"/>
    </row>
    <row r="539" spans="5:5" ht="15.75" customHeight="1" x14ac:dyDescent="0.3">
      <c r="E539" s="129"/>
    </row>
    <row r="540" spans="5:5" ht="15.75" customHeight="1" x14ac:dyDescent="0.3">
      <c r="E540" s="129"/>
    </row>
    <row r="541" spans="5:5" ht="15.75" customHeight="1" x14ac:dyDescent="0.3">
      <c r="E541" s="129"/>
    </row>
    <row r="542" spans="5:5" ht="15.75" customHeight="1" x14ac:dyDescent="0.3">
      <c r="E542" s="129"/>
    </row>
    <row r="543" spans="5:5" ht="15.75" customHeight="1" x14ac:dyDescent="0.3">
      <c r="E543" s="129"/>
    </row>
    <row r="544" spans="5:5" ht="15.75" customHeight="1" x14ac:dyDescent="0.3">
      <c r="E544" s="129"/>
    </row>
    <row r="545" spans="5:5" ht="15.75" customHeight="1" x14ac:dyDescent="0.3">
      <c r="E545" s="129"/>
    </row>
    <row r="546" spans="5:5" ht="15.75" customHeight="1" x14ac:dyDescent="0.3">
      <c r="E546" s="129"/>
    </row>
    <row r="547" spans="5:5" ht="15.75" customHeight="1" x14ac:dyDescent="0.3">
      <c r="E547" s="129"/>
    </row>
    <row r="548" spans="5:5" ht="15.75" customHeight="1" x14ac:dyDescent="0.3">
      <c r="E548" s="129"/>
    </row>
    <row r="549" spans="5:5" ht="15.75" customHeight="1" x14ac:dyDescent="0.3">
      <c r="E549" s="129"/>
    </row>
    <row r="550" spans="5:5" ht="15.75" customHeight="1" x14ac:dyDescent="0.3">
      <c r="E550" s="129"/>
    </row>
    <row r="551" spans="5:5" ht="15.75" customHeight="1" x14ac:dyDescent="0.3">
      <c r="E551" s="129"/>
    </row>
    <row r="552" spans="5:5" ht="15.75" customHeight="1" x14ac:dyDescent="0.3">
      <c r="E552" s="129"/>
    </row>
    <row r="553" spans="5:5" ht="15.75" customHeight="1" x14ac:dyDescent="0.3">
      <c r="E553" s="129"/>
    </row>
    <row r="554" spans="5:5" ht="15.75" customHeight="1" x14ac:dyDescent="0.3">
      <c r="E554" s="129"/>
    </row>
    <row r="555" spans="5:5" ht="15.75" customHeight="1" x14ac:dyDescent="0.3">
      <c r="E555" s="129"/>
    </row>
    <row r="556" spans="5:5" ht="15.75" customHeight="1" x14ac:dyDescent="0.3">
      <c r="E556" s="129"/>
    </row>
    <row r="557" spans="5:5" ht="15.75" customHeight="1" x14ac:dyDescent="0.3">
      <c r="E557" s="129"/>
    </row>
    <row r="558" spans="5:5" ht="15.75" customHeight="1" x14ac:dyDescent="0.3">
      <c r="E558" s="129"/>
    </row>
    <row r="559" spans="5:5" ht="15.75" customHeight="1" x14ac:dyDescent="0.3">
      <c r="E559" s="129"/>
    </row>
    <row r="560" spans="5:5" ht="15.75" customHeight="1" x14ac:dyDescent="0.3">
      <c r="E560" s="129"/>
    </row>
    <row r="561" spans="5:5" ht="15.75" customHeight="1" x14ac:dyDescent="0.3">
      <c r="E561" s="129"/>
    </row>
    <row r="562" spans="5:5" ht="15.75" customHeight="1" x14ac:dyDescent="0.3">
      <c r="E562" s="129"/>
    </row>
    <row r="563" spans="5:5" ht="15.75" customHeight="1" x14ac:dyDescent="0.3">
      <c r="E563" s="129"/>
    </row>
    <row r="564" spans="5:5" ht="15.75" customHeight="1" x14ac:dyDescent="0.3">
      <c r="E564" s="129"/>
    </row>
    <row r="565" spans="5:5" ht="15.75" customHeight="1" x14ac:dyDescent="0.3">
      <c r="E565" s="129"/>
    </row>
    <row r="566" spans="5:5" ht="15.75" customHeight="1" x14ac:dyDescent="0.3">
      <c r="E566" s="129"/>
    </row>
    <row r="567" spans="5:5" ht="15.75" customHeight="1" x14ac:dyDescent="0.3">
      <c r="E567" s="129"/>
    </row>
    <row r="568" spans="5:5" ht="15.75" customHeight="1" x14ac:dyDescent="0.3">
      <c r="E568" s="129"/>
    </row>
    <row r="569" spans="5:5" ht="15.75" customHeight="1" x14ac:dyDescent="0.3">
      <c r="E569" s="129"/>
    </row>
    <row r="570" spans="5:5" ht="15.75" customHeight="1" x14ac:dyDescent="0.3">
      <c r="E570" s="129"/>
    </row>
    <row r="571" spans="5:5" ht="15.75" customHeight="1" x14ac:dyDescent="0.3">
      <c r="E571" s="129"/>
    </row>
    <row r="572" spans="5:5" ht="15.75" customHeight="1" x14ac:dyDescent="0.3">
      <c r="E572" s="129"/>
    </row>
    <row r="573" spans="5:5" ht="15.75" customHeight="1" x14ac:dyDescent="0.3">
      <c r="E573" s="129"/>
    </row>
    <row r="574" spans="5:5" ht="15.75" customHeight="1" x14ac:dyDescent="0.3">
      <c r="E574" s="129"/>
    </row>
    <row r="575" spans="5:5" ht="15.75" customHeight="1" x14ac:dyDescent="0.3">
      <c r="E575" s="129"/>
    </row>
    <row r="576" spans="5:5" ht="15.75" customHeight="1" x14ac:dyDescent="0.3">
      <c r="E576" s="129"/>
    </row>
    <row r="577" spans="5:5" ht="15.75" customHeight="1" x14ac:dyDescent="0.3">
      <c r="E577" s="129"/>
    </row>
    <row r="578" spans="5:5" ht="15.75" customHeight="1" x14ac:dyDescent="0.3">
      <c r="E578" s="129"/>
    </row>
    <row r="579" spans="5:5" ht="15.75" customHeight="1" x14ac:dyDescent="0.3">
      <c r="E579" s="129"/>
    </row>
    <row r="580" spans="5:5" ht="15.75" customHeight="1" x14ac:dyDescent="0.3">
      <c r="E580" s="129"/>
    </row>
    <row r="581" spans="5:5" ht="15.75" customHeight="1" x14ac:dyDescent="0.3">
      <c r="E581" s="129"/>
    </row>
    <row r="582" spans="5:5" ht="15.75" customHeight="1" x14ac:dyDescent="0.3">
      <c r="E582" s="129"/>
    </row>
    <row r="583" spans="5:5" ht="15.75" customHeight="1" x14ac:dyDescent="0.3">
      <c r="E583" s="129"/>
    </row>
    <row r="584" spans="5:5" ht="15.75" customHeight="1" x14ac:dyDescent="0.3">
      <c r="E584" s="129"/>
    </row>
    <row r="585" spans="5:5" ht="15.75" customHeight="1" x14ac:dyDescent="0.3">
      <c r="E585" s="129"/>
    </row>
    <row r="586" spans="5:5" ht="15.75" customHeight="1" x14ac:dyDescent="0.3">
      <c r="E586" s="129"/>
    </row>
    <row r="587" spans="5:5" ht="15.75" customHeight="1" x14ac:dyDescent="0.3">
      <c r="E587" s="129"/>
    </row>
    <row r="588" spans="5:5" ht="15.75" customHeight="1" x14ac:dyDescent="0.3">
      <c r="E588" s="129"/>
    </row>
    <row r="589" spans="5:5" ht="15.75" customHeight="1" x14ac:dyDescent="0.3">
      <c r="E589" s="129"/>
    </row>
    <row r="590" spans="5:5" ht="15.75" customHeight="1" x14ac:dyDescent="0.3">
      <c r="E590" s="129"/>
    </row>
    <row r="591" spans="5:5" ht="15.75" customHeight="1" x14ac:dyDescent="0.3">
      <c r="E591" s="129"/>
    </row>
    <row r="592" spans="5:5" ht="15.75" customHeight="1" x14ac:dyDescent="0.3">
      <c r="E592" s="129"/>
    </row>
    <row r="593" spans="5:5" ht="15.75" customHeight="1" x14ac:dyDescent="0.3">
      <c r="E593" s="129"/>
    </row>
    <row r="594" spans="5:5" ht="15.75" customHeight="1" x14ac:dyDescent="0.3">
      <c r="E594" s="129"/>
    </row>
    <row r="595" spans="5:5" ht="15.75" customHeight="1" x14ac:dyDescent="0.3">
      <c r="E595" s="129"/>
    </row>
    <row r="596" spans="5:5" ht="15.75" customHeight="1" x14ac:dyDescent="0.3">
      <c r="E596" s="129"/>
    </row>
    <row r="597" spans="5:5" ht="15.75" customHeight="1" x14ac:dyDescent="0.3">
      <c r="E597" s="129"/>
    </row>
    <row r="598" spans="5:5" ht="15.75" customHeight="1" x14ac:dyDescent="0.3">
      <c r="E598" s="129"/>
    </row>
    <row r="599" spans="5:5" ht="15.75" customHeight="1" x14ac:dyDescent="0.3">
      <c r="E599" s="129"/>
    </row>
    <row r="600" spans="5:5" ht="15.75" customHeight="1" x14ac:dyDescent="0.3">
      <c r="E600" s="129"/>
    </row>
    <row r="601" spans="5:5" ht="15.75" customHeight="1" x14ac:dyDescent="0.3">
      <c r="E601" s="129"/>
    </row>
    <row r="602" spans="5:5" ht="15.75" customHeight="1" x14ac:dyDescent="0.3">
      <c r="E602" s="129"/>
    </row>
    <row r="603" spans="5:5" ht="15.75" customHeight="1" x14ac:dyDescent="0.3">
      <c r="E603" s="129"/>
    </row>
    <row r="604" spans="5:5" ht="15.75" customHeight="1" x14ac:dyDescent="0.3">
      <c r="E604" s="129"/>
    </row>
    <row r="605" spans="5:5" ht="15.75" customHeight="1" x14ac:dyDescent="0.3">
      <c r="E605" s="129"/>
    </row>
    <row r="606" spans="5:5" ht="15.75" customHeight="1" x14ac:dyDescent="0.3">
      <c r="E606" s="129"/>
    </row>
    <row r="607" spans="5:5" ht="15.75" customHeight="1" x14ac:dyDescent="0.3">
      <c r="E607" s="129"/>
    </row>
    <row r="608" spans="5:5" ht="15.75" customHeight="1" x14ac:dyDescent="0.3">
      <c r="E608" s="129"/>
    </row>
    <row r="609" spans="5:5" ht="15.75" customHeight="1" x14ac:dyDescent="0.3">
      <c r="E609" s="129"/>
    </row>
    <row r="610" spans="5:5" ht="15.75" customHeight="1" x14ac:dyDescent="0.3">
      <c r="E610" s="129"/>
    </row>
    <row r="611" spans="5:5" ht="15.75" customHeight="1" x14ac:dyDescent="0.3">
      <c r="E611" s="129"/>
    </row>
    <row r="612" spans="5:5" ht="15.75" customHeight="1" x14ac:dyDescent="0.3">
      <c r="E612" s="129"/>
    </row>
    <row r="613" spans="5:5" ht="15.75" customHeight="1" x14ac:dyDescent="0.3">
      <c r="E613" s="129"/>
    </row>
    <row r="614" spans="5:5" ht="15.75" customHeight="1" x14ac:dyDescent="0.3">
      <c r="E614" s="129"/>
    </row>
    <row r="615" spans="5:5" ht="15.75" customHeight="1" x14ac:dyDescent="0.3">
      <c r="E615" s="129"/>
    </row>
    <row r="616" spans="5:5" ht="15.75" customHeight="1" x14ac:dyDescent="0.3">
      <c r="E616" s="129"/>
    </row>
    <row r="617" spans="5:5" ht="15.75" customHeight="1" x14ac:dyDescent="0.3">
      <c r="E617" s="129"/>
    </row>
    <row r="618" spans="5:5" ht="15.75" customHeight="1" x14ac:dyDescent="0.3">
      <c r="E618" s="129"/>
    </row>
    <row r="619" spans="5:5" ht="15.75" customHeight="1" x14ac:dyDescent="0.3">
      <c r="E619" s="129"/>
    </row>
    <row r="620" spans="5:5" ht="15.75" customHeight="1" x14ac:dyDescent="0.3">
      <c r="E620" s="129"/>
    </row>
    <row r="621" spans="5:5" ht="15.75" customHeight="1" x14ac:dyDescent="0.3">
      <c r="E621" s="129"/>
    </row>
    <row r="622" spans="5:5" ht="15.75" customHeight="1" x14ac:dyDescent="0.3">
      <c r="E622" s="129"/>
    </row>
    <row r="623" spans="5:5" ht="15.75" customHeight="1" x14ac:dyDescent="0.3">
      <c r="E623" s="129"/>
    </row>
    <row r="624" spans="5:5" ht="15.75" customHeight="1" x14ac:dyDescent="0.3">
      <c r="E624" s="129"/>
    </row>
    <row r="625" spans="5:5" ht="15.75" customHeight="1" x14ac:dyDescent="0.3">
      <c r="E625" s="129"/>
    </row>
    <row r="626" spans="5:5" ht="15.75" customHeight="1" x14ac:dyDescent="0.3">
      <c r="E626" s="129"/>
    </row>
    <row r="627" spans="5:5" ht="15.75" customHeight="1" x14ac:dyDescent="0.3">
      <c r="E627" s="129"/>
    </row>
    <row r="628" spans="5:5" ht="15.75" customHeight="1" x14ac:dyDescent="0.3">
      <c r="E628" s="129"/>
    </row>
    <row r="629" spans="5:5" ht="15.75" customHeight="1" x14ac:dyDescent="0.3">
      <c r="E629" s="129"/>
    </row>
    <row r="630" spans="5:5" ht="15.75" customHeight="1" x14ac:dyDescent="0.3">
      <c r="E630" s="129"/>
    </row>
    <row r="631" spans="5:5" ht="15.75" customHeight="1" x14ac:dyDescent="0.3">
      <c r="E631" s="129"/>
    </row>
    <row r="632" spans="5:5" ht="15.75" customHeight="1" x14ac:dyDescent="0.3">
      <c r="E632" s="129"/>
    </row>
    <row r="633" spans="5:5" ht="15.75" customHeight="1" x14ac:dyDescent="0.3">
      <c r="E633" s="129"/>
    </row>
    <row r="634" spans="5:5" ht="15.75" customHeight="1" x14ac:dyDescent="0.3">
      <c r="E634" s="129"/>
    </row>
    <row r="635" spans="5:5" ht="15.75" customHeight="1" x14ac:dyDescent="0.3">
      <c r="E635" s="129"/>
    </row>
    <row r="636" spans="5:5" ht="15.75" customHeight="1" x14ac:dyDescent="0.3">
      <c r="E636" s="129"/>
    </row>
    <row r="637" spans="5:5" ht="15.75" customHeight="1" x14ac:dyDescent="0.3">
      <c r="E637" s="129"/>
    </row>
    <row r="638" spans="5:5" ht="15.75" customHeight="1" x14ac:dyDescent="0.3">
      <c r="E638" s="129"/>
    </row>
    <row r="639" spans="5:5" ht="15.75" customHeight="1" x14ac:dyDescent="0.3">
      <c r="E639" s="129"/>
    </row>
    <row r="640" spans="5:5" ht="15.75" customHeight="1" x14ac:dyDescent="0.3">
      <c r="E640" s="129"/>
    </row>
    <row r="641" spans="5:5" ht="15.75" customHeight="1" x14ac:dyDescent="0.3">
      <c r="E641" s="129"/>
    </row>
    <row r="642" spans="5:5" ht="15.75" customHeight="1" x14ac:dyDescent="0.3">
      <c r="E642" s="129"/>
    </row>
    <row r="643" spans="5:5" ht="15.75" customHeight="1" x14ac:dyDescent="0.3">
      <c r="E643" s="129"/>
    </row>
    <row r="644" spans="5:5" ht="15.75" customHeight="1" x14ac:dyDescent="0.3">
      <c r="E644" s="129"/>
    </row>
    <row r="645" spans="5:5" ht="15.75" customHeight="1" x14ac:dyDescent="0.3">
      <c r="E645" s="129"/>
    </row>
    <row r="646" spans="5:5" ht="15.75" customHeight="1" x14ac:dyDescent="0.3">
      <c r="E646" s="129"/>
    </row>
    <row r="647" spans="5:5" ht="15.75" customHeight="1" x14ac:dyDescent="0.3">
      <c r="E647" s="129"/>
    </row>
    <row r="648" spans="5:5" ht="15.75" customHeight="1" x14ac:dyDescent="0.3">
      <c r="E648" s="129"/>
    </row>
    <row r="649" spans="5:5" ht="15.75" customHeight="1" x14ac:dyDescent="0.3">
      <c r="E649" s="129"/>
    </row>
    <row r="650" spans="5:5" ht="15.75" customHeight="1" x14ac:dyDescent="0.3">
      <c r="E650" s="129"/>
    </row>
    <row r="651" spans="5:5" ht="15.75" customHeight="1" x14ac:dyDescent="0.3">
      <c r="E651" s="129"/>
    </row>
    <row r="652" spans="5:5" ht="15.75" customHeight="1" x14ac:dyDescent="0.3">
      <c r="E652" s="129"/>
    </row>
    <row r="653" spans="5:5" ht="15.75" customHeight="1" x14ac:dyDescent="0.3">
      <c r="E653" s="129"/>
    </row>
    <row r="654" spans="5:5" ht="15.75" customHeight="1" x14ac:dyDescent="0.3">
      <c r="E654" s="129"/>
    </row>
    <row r="655" spans="5:5" ht="15.75" customHeight="1" x14ac:dyDescent="0.3">
      <c r="E655" s="129"/>
    </row>
    <row r="656" spans="5:5" ht="15.75" customHeight="1" x14ac:dyDescent="0.3">
      <c r="E656" s="129"/>
    </row>
    <row r="657" spans="5:5" ht="15.75" customHeight="1" x14ac:dyDescent="0.3">
      <c r="E657" s="129"/>
    </row>
    <row r="658" spans="5:5" ht="15.75" customHeight="1" x14ac:dyDescent="0.3">
      <c r="E658" s="129"/>
    </row>
    <row r="659" spans="5:5" ht="15.75" customHeight="1" x14ac:dyDescent="0.3">
      <c r="E659" s="129"/>
    </row>
    <row r="660" spans="5:5" ht="15.75" customHeight="1" x14ac:dyDescent="0.3">
      <c r="E660" s="129"/>
    </row>
    <row r="661" spans="5:5" ht="15.75" customHeight="1" x14ac:dyDescent="0.3">
      <c r="E661" s="129"/>
    </row>
    <row r="662" spans="5:5" ht="15.75" customHeight="1" x14ac:dyDescent="0.3">
      <c r="E662" s="129"/>
    </row>
    <row r="663" spans="5:5" ht="15.75" customHeight="1" x14ac:dyDescent="0.3">
      <c r="E663" s="129"/>
    </row>
    <row r="664" spans="5:5" ht="15.75" customHeight="1" x14ac:dyDescent="0.3">
      <c r="E664" s="129"/>
    </row>
    <row r="665" spans="5:5" ht="15.75" customHeight="1" x14ac:dyDescent="0.3">
      <c r="E665" s="129"/>
    </row>
    <row r="666" spans="5:5" ht="15.75" customHeight="1" x14ac:dyDescent="0.3">
      <c r="E666" s="129"/>
    </row>
    <row r="667" spans="5:5" ht="15.75" customHeight="1" x14ac:dyDescent="0.3">
      <c r="E667" s="129"/>
    </row>
    <row r="668" spans="5:5" ht="15.75" customHeight="1" x14ac:dyDescent="0.3">
      <c r="E668" s="129"/>
    </row>
    <row r="669" spans="5:5" ht="15.75" customHeight="1" x14ac:dyDescent="0.3">
      <c r="E669" s="129"/>
    </row>
    <row r="670" spans="5:5" ht="15.75" customHeight="1" x14ac:dyDescent="0.3">
      <c r="E670" s="129"/>
    </row>
    <row r="671" spans="5:5" ht="15.75" customHeight="1" x14ac:dyDescent="0.3">
      <c r="E671" s="129"/>
    </row>
    <row r="672" spans="5:5" ht="15.75" customHeight="1" x14ac:dyDescent="0.3">
      <c r="E672" s="129"/>
    </row>
    <row r="673" spans="5:5" ht="15.75" customHeight="1" x14ac:dyDescent="0.3">
      <c r="E673" s="129"/>
    </row>
    <row r="674" spans="5:5" ht="15.75" customHeight="1" x14ac:dyDescent="0.3">
      <c r="E674" s="129"/>
    </row>
    <row r="675" spans="5:5" ht="15.75" customHeight="1" x14ac:dyDescent="0.3">
      <c r="E675" s="129"/>
    </row>
    <row r="676" spans="5:5" ht="15.75" customHeight="1" x14ac:dyDescent="0.3">
      <c r="E676" s="129"/>
    </row>
    <row r="677" spans="5:5" ht="15.75" customHeight="1" x14ac:dyDescent="0.3">
      <c r="E677" s="129"/>
    </row>
    <row r="678" spans="5:5" ht="15.75" customHeight="1" x14ac:dyDescent="0.3">
      <c r="E678" s="129"/>
    </row>
    <row r="679" spans="5:5" ht="15.75" customHeight="1" x14ac:dyDescent="0.3">
      <c r="E679" s="129"/>
    </row>
    <row r="680" spans="5:5" ht="15.75" customHeight="1" x14ac:dyDescent="0.3">
      <c r="E680" s="129"/>
    </row>
    <row r="681" spans="5:5" ht="15.75" customHeight="1" x14ac:dyDescent="0.3">
      <c r="E681" s="129"/>
    </row>
    <row r="682" spans="5:5" ht="15.75" customHeight="1" x14ac:dyDescent="0.3">
      <c r="E682" s="129"/>
    </row>
    <row r="683" spans="5:5" ht="15.75" customHeight="1" x14ac:dyDescent="0.3">
      <c r="E683" s="129"/>
    </row>
    <row r="684" spans="5:5" ht="15.75" customHeight="1" x14ac:dyDescent="0.3">
      <c r="E684" s="129"/>
    </row>
    <row r="685" spans="5:5" ht="15.75" customHeight="1" x14ac:dyDescent="0.3">
      <c r="E685" s="129"/>
    </row>
    <row r="686" spans="5:5" ht="15.75" customHeight="1" x14ac:dyDescent="0.3">
      <c r="E686" s="129"/>
    </row>
    <row r="687" spans="5:5" ht="15.75" customHeight="1" x14ac:dyDescent="0.3">
      <c r="E687" s="129"/>
    </row>
    <row r="688" spans="5:5" ht="15.75" customHeight="1" x14ac:dyDescent="0.3">
      <c r="E688" s="129"/>
    </row>
    <row r="689" spans="5:5" ht="15.75" customHeight="1" x14ac:dyDescent="0.3">
      <c r="E689" s="129"/>
    </row>
    <row r="690" spans="5:5" ht="15.75" customHeight="1" x14ac:dyDescent="0.3">
      <c r="E690" s="129"/>
    </row>
    <row r="691" spans="5:5" ht="15.75" customHeight="1" x14ac:dyDescent="0.3">
      <c r="E691" s="129"/>
    </row>
    <row r="692" spans="5:5" ht="15.75" customHeight="1" x14ac:dyDescent="0.3">
      <c r="E692" s="129"/>
    </row>
    <row r="693" spans="5:5" ht="15.75" customHeight="1" x14ac:dyDescent="0.3">
      <c r="E693" s="129"/>
    </row>
    <row r="694" spans="5:5" ht="15.75" customHeight="1" x14ac:dyDescent="0.3">
      <c r="E694" s="129"/>
    </row>
    <row r="695" spans="5:5" ht="15.75" customHeight="1" x14ac:dyDescent="0.3">
      <c r="E695" s="129"/>
    </row>
    <row r="696" spans="5:5" ht="15.75" customHeight="1" x14ac:dyDescent="0.3">
      <c r="E696" s="129"/>
    </row>
    <row r="697" spans="5:5" ht="15.75" customHeight="1" x14ac:dyDescent="0.3">
      <c r="E697" s="129"/>
    </row>
    <row r="698" spans="5:5" ht="15.75" customHeight="1" x14ac:dyDescent="0.3">
      <c r="E698" s="129"/>
    </row>
    <row r="699" spans="5:5" ht="15.75" customHeight="1" x14ac:dyDescent="0.3">
      <c r="E699" s="129"/>
    </row>
    <row r="700" spans="5:5" ht="15.75" customHeight="1" x14ac:dyDescent="0.3">
      <c r="E700" s="129"/>
    </row>
    <row r="701" spans="5:5" ht="15.75" customHeight="1" x14ac:dyDescent="0.3">
      <c r="E701" s="129"/>
    </row>
    <row r="702" spans="5:5" ht="15.75" customHeight="1" x14ac:dyDescent="0.3">
      <c r="E702" s="129"/>
    </row>
    <row r="703" spans="5:5" ht="15.75" customHeight="1" x14ac:dyDescent="0.3">
      <c r="E703" s="129"/>
    </row>
    <row r="704" spans="5:5" ht="15.75" customHeight="1" x14ac:dyDescent="0.3">
      <c r="E704" s="129"/>
    </row>
    <row r="705" spans="5:5" ht="15.75" customHeight="1" x14ac:dyDescent="0.3">
      <c r="E705" s="129"/>
    </row>
    <row r="706" spans="5:5" ht="15.75" customHeight="1" x14ac:dyDescent="0.3">
      <c r="E706" s="129"/>
    </row>
    <row r="707" spans="5:5" ht="15.75" customHeight="1" x14ac:dyDescent="0.3">
      <c r="E707" s="129"/>
    </row>
    <row r="708" spans="5:5" ht="15.75" customHeight="1" x14ac:dyDescent="0.3">
      <c r="E708" s="129"/>
    </row>
    <row r="709" spans="5:5" ht="15.75" customHeight="1" x14ac:dyDescent="0.3">
      <c r="E709" s="129"/>
    </row>
    <row r="710" spans="5:5" ht="15.75" customHeight="1" x14ac:dyDescent="0.3">
      <c r="E710" s="129"/>
    </row>
    <row r="711" spans="5:5" ht="15.75" customHeight="1" x14ac:dyDescent="0.3">
      <c r="E711" s="129"/>
    </row>
    <row r="712" spans="5:5" ht="15.75" customHeight="1" x14ac:dyDescent="0.3">
      <c r="E712" s="129"/>
    </row>
    <row r="713" spans="5:5" ht="15.75" customHeight="1" x14ac:dyDescent="0.3">
      <c r="E713" s="129"/>
    </row>
    <row r="714" spans="5:5" ht="15.75" customHeight="1" x14ac:dyDescent="0.3">
      <c r="E714" s="129"/>
    </row>
    <row r="715" spans="5:5" ht="15.75" customHeight="1" x14ac:dyDescent="0.3">
      <c r="E715" s="129"/>
    </row>
    <row r="716" spans="5:5" ht="15.75" customHeight="1" x14ac:dyDescent="0.3">
      <c r="E716" s="129"/>
    </row>
    <row r="717" spans="5:5" ht="15.75" customHeight="1" x14ac:dyDescent="0.3">
      <c r="E717" s="129"/>
    </row>
    <row r="718" spans="5:5" ht="15.75" customHeight="1" x14ac:dyDescent="0.3">
      <c r="E718" s="129"/>
    </row>
    <row r="719" spans="5:5" ht="15.75" customHeight="1" x14ac:dyDescent="0.3">
      <c r="E719" s="129"/>
    </row>
    <row r="720" spans="5:5" ht="15.75" customHeight="1" x14ac:dyDescent="0.3">
      <c r="E720" s="129"/>
    </row>
    <row r="721" spans="5:5" ht="15.75" customHeight="1" x14ac:dyDescent="0.3">
      <c r="E721" s="129"/>
    </row>
    <row r="722" spans="5:5" ht="15.75" customHeight="1" x14ac:dyDescent="0.3">
      <c r="E722" s="129"/>
    </row>
    <row r="723" spans="5:5" ht="15.75" customHeight="1" x14ac:dyDescent="0.3">
      <c r="E723" s="129"/>
    </row>
    <row r="724" spans="5:5" ht="15.75" customHeight="1" x14ac:dyDescent="0.3">
      <c r="E724" s="129"/>
    </row>
    <row r="725" spans="5:5" ht="15.75" customHeight="1" x14ac:dyDescent="0.3">
      <c r="E725" s="129"/>
    </row>
    <row r="726" spans="5:5" ht="15.75" customHeight="1" x14ac:dyDescent="0.3">
      <c r="E726" s="129"/>
    </row>
    <row r="727" spans="5:5" ht="15.75" customHeight="1" x14ac:dyDescent="0.3">
      <c r="E727" s="129"/>
    </row>
    <row r="728" spans="5:5" ht="15.75" customHeight="1" x14ac:dyDescent="0.3">
      <c r="E728" s="129"/>
    </row>
    <row r="729" spans="5:5" ht="15.75" customHeight="1" x14ac:dyDescent="0.3">
      <c r="E729" s="129"/>
    </row>
    <row r="730" spans="5:5" ht="15.75" customHeight="1" x14ac:dyDescent="0.3">
      <c r="E730" s="129"/>
    </row>
    <row r="731" spans="5:5" ht="15.75" customHeight="1" x14ac:dyDescent="0.3">
      <c r="E731" s="129"/>
    </row>
    <row r="732" spans="5:5" ht="15.75" customHeight="1" x14ac:dyDescent="0.3">
      <c r="E732" s="129"/>
    </row>
    <row r="733" spans="5:5" ht="15.75" customHeight="1" x14ac:dyDescent="0.3">
      <c r="E733" s="129"/>
    </row>
    <row r="734" spans="5:5" ht="15.75" customHeight="1" x14ac:dyDescent="0.3">
      <c r="E734" s="129"/>
    </row>
    <row r="735" spans="5:5" ht="15.75" customHeight="1" x14ac:dyDescent="0.3">
      <c r="E735" s="129"/>
    </row>
    <row r="736" spans="5:5" ht="15.75" customHeight="1" x14ac:dyDescent="0.3">
      <c r="E736" s="129"/>
    </row>
    <row r="737" spans="5:5" ht="15.75" customHeight="1" x14ac:dyDescent="0.3">
      <c r="E737" s="129"/>
    </row>
    <row r="738" spans="5:5" ht="15.75" customHeight="1" x14ac:dyDescent="0.3">
      <c r="E738" s="129"/>
    </row>
    <row r="739" spans="5:5" ht="15.75" customHeight="1" x14ac:dyDescent="0.3">
      <c r="E739" s="129"/>
    </row>
    <row r="740" spans="5:5" ht="15.75" customHeight="1" x14ac:dyDescent="0.3">
      <c r="E740" s="129"/>
    </row>
    <row r="741" spans="5:5" ht="15.75" customHeight="1" x14ac:dyDescent="0.3">
      <c r="E741" s="129"/>
    </row>
    <row r="742" spans="5:5" ht="15.75" customHeight="1" x14ac:dyDescent="0.3">
      <c r="E742" s="129"/>
    </row>
    <row r="743" spans="5:5" ht="15.75" customHeight="1" x14ac:dyDescent="0.3">
      <c r="E743" s="129"/>
    </row>
    <row r="744" spans="5:5" ht="15.75" customHeight="1" x14ac:dyDescent="0.3">
      <c r="E744" s="129"/>
    </row>
    <row r="745" spans="5:5" ht="15.75" customHeight="1" x14ac:dyDescent="0.3">
      <c r="E745" s="129"/>
    </row>
    <row r="746" spans="5:5" ht="15.75" customHeight="1" x14ac:dyDescent="0.3">
      <c r="E746" s="129"/>
    </row>
    <row r="747" spans="5:5" ht="15.75" customHeight="1" x14ac:dyDescent="0.3">
      <c r="E747" s="129"/>
    </row>
    <row r="748" spans="5:5" ht="15.75" customHeight="1" x14ac:dyDescent="0.3">
      <c r="E748" s="129"/>
    </row>
    <row r="749" spans="5:5" ht="15.75" customHeight="1" x14ac:dyDescent="0.3">
      <c r="E749" s="129"/>
    </row>
    <row r="750" spans="5:5" ht="15.75" customHeight="1" x14ac:dyDescent="0.3">
      <c r="E750" s="129"/>
    </row>
    <row r="751" spans="5:5" ht="15.75" customHeight="1" x14ac:dyDescent="0.3">
      <c r="E751" s="129"/>
    </row>
    <row r="752" spans="5:5" ht="15.75" customHeight="1" x14ac:dyDescent="0.3">
      <c r="E752" s="129"/>
    </row>
    <row r="753" spans="5:5" ht="15.75" customHeight="1" x14ac:dyDescent="0.3">
      <c r="E753" s="129"/>
    </row>
    <row r="754" spans="5:5" ht="15.75" customHeight="1" x14ac:dyDescent="0.3">
      <c r="E754" s="129"/>
    </row>
    <row r="755" spans="5:5" ht="15.75" customHeight="1" x14ac:dyDescent="0.3">
      <c r="E755" s="129"/>
    </row>
    <row r="756" spans="5:5" ht="15.75" customHeight="1" x14ac:dyDescent="0.3">
      <c r="E756" s="129"/>
    </row>
    <row r="757" spans="5:5" ht="15.75" customHeight="1" x14ac:dyDescent="0.3">
      <c r="E757" s="129"/>
    </row>
    <row r="758" spans="5:5" ht="15.75" customHeight="1" x14ac:dyDescent="0.3">
      <c r="E758" s="129"/>
    </row>
    <row r="759" spans="5:5" ht="15.75" customHeight="1" x14ac:dyDescent="0.3">
      <c r="E759" s="129"/>
    </row>
    <row r="760" spans="5:5" ht="15.75" customHeight="1" x14ac:dyDescent="0.3">
      <c r="E760" s="129"/>
    </row>
    <row r="761" spans="5:5" ht="15.75" customHeight="1" x14ac:dyDescent="0.3">
      <c r="E761" s="129"/>
    </row>
    <row r="762" spans="5:5" ht="15.75" customHeight="1" x14ac:dyDescent="0.3">
      <c r="E762" s="129"/>
    </row>
    <row r="763" spans="5:5" ht="15.75" customHeight="1" x14ac:dyDescent="0.3">
      <c r="E763" s="129"/>
    </row>
    <row r="764" spans="5:5" ht="15.75" customHeight="1" x14ac:dyDescent="0.3">
      <c r="E764" s="129"/>
    </row>
    <row r="765" spans="5:5" ht="15.75" customHeight="1" x14ac:dyDescent="0.3">
      <c r="E765" s="129"/>
    </row>
    <row r="766" spans="5:5" ht="15.75" customHeight="1" x14ac:dyDescent="0.3">
      <c r="E766" s="129"/>
    </row>
    <row r="767" spans="5:5" ht="15.75" customHeight="1" x14ac:dyDescent="0.3">
      <c r="E767" s="129"/>
    </row>
    <row r="768" spans="5:5" ht="15.75" customHeight="1" x14ac:dyDescent="0.3">
      <c r="E768" s="129"/>
    </row>
    <row r="769" spans="5:5" ht="15.75" customHeight="1" x14ac:dyDescent="0.3">
      <c r="E769" s="129"/>
    </row>
    <row r="770" spans="5:5" ht="15.75" customHeight="1" x14ac:dyDescent="0.3">
      <c r="E770" s="129"/>
    </row>
    <row r="771" spans="5:5" ht="15.75" customHeight="1" x14ac:dyDescent="0.3">
      <c r="E771" s="129"/>
    </row>
    <row r="772" spans="5:5" ht="15.75" customHeight="1" x14ac:dyDescent="0.3">
      <c r="E772" s="129"/>
    </row>
    <row r="773" spans="5:5" ht="15.75" customHeight="1" x14ac:dyDescent="0.3">
      <c r="E773" s="129"/>
    </row>
    <row r="774" spans="5:5" ht="15.75" customHeight="1" x14ac:dyDescent="0.3">
      <c r="E774" s="129"/>
    </row>
    <row r="775" spans="5:5" ht="15.75" customHeight="1" x14ac:dyDescent="0.3">
      <c r="E775" s="129"/>
    </row>
    <row r="776" spans="5:5" ht="15.75" customHeight="1" x14ac:dyDescent="0.3">
      <c r="E776" s="129"/>
    </row>
    <row r="777" spans="5:5" ht="15.75" customHeight="1" x14ac:dyDescent="0.3">
      <c r="E777" s="129"/>
    </row>
    <row r="778" spans="5:5" ht="15.75" customHeight="1" x14ac:dyDescent="0.3">
      <c r="E778" s="129"/>
    </row>
    <row r="779" spans="5:5" ht="15.75" customHeight="1" x14ac:dyDescent="0.3">
      <c r="E779" s="129"/>
    </row>
    <row r="780" spans="5:5" ht="15.75" customHeight="1" x14ac:dyDescent="0.3">
      <c r="E780" s="129"/>
    </row>
    <row r="781" spans="5:5" ht="15.75" customHeight="1" x14ac:dyDescent="0.3">
      <c r="E781" s="129"/>
    </row>
    <row r="782" spans="5:5" ht="15.75" customHeight="1" x14ac:dyDescent="0.3">
      <c r="E782" s="129"/>
    </row>
    <row r="783" spans="5:5" ht="15.75" customHeight="1" x14ac:dyDescent="0.3">
      <c r="E783" s="129"/>
    </row>
    <row r="784" spans="5:5" ht="15.75" customHeight="1" x14ac:dyDescent="0.3">
      <c r="E784" s="129"/>
    </row>
    <row r="785" spans="5:5" ht="15.75" customHeight="1" x14ac:dyDescent="0.3">
      <c r="E785" s="129"/>
    </row>
    <row r="786" spans="5:5" ht="15.75" customHeight="1" x14ac:dyDescent="0.3">
      <c r="E786" s="129"/>
    </row>
    <row r="787" spans="5:5" ht="15.75" customHeight="1" x14ac:dyDescent="0.3">
      <c r="E787" s="129"/>
    </row>
    <row r="788" spans="5:5" ht="15.75" customHeight="1" x14ac:dyDescent="0.3">
      <c r="E788" s="129"/>
    </row>
    <row r="789" spans="5:5" ht="15.75" customHeight="1" x14ac:dyDescent="0.3">
      <c r="E789" s="129"/>
    </row>
    <row r="790" spans="5:5" ht="15.75" customHeight="1" x14ac:dyDescent="0.3">
      <c r="E790" s="129"/>
    </row>
    <row r="791" spans="5:5" ht="15.75" customHeight="1" x14ac:dyDescent="0.3">
      <c r="E791" s="129"/>
    </row>
    <row r="792" spans="5:5" ht="15.75" customHeight="1" x14ac:dyDescent="0.3">
      <c r="E792" s="129"/>
    </row>
    <row r="793" spans="5:5" ht="15.75" customHeight="1" x14ac:dyDescent="0.3">
      <c r="E793" s="129"/>
    </row>
    <row r="794" spans="5:5" ht="15.75" customHeight="1" x14ac:dyDescent="0.3">
      <c r="E794" s="129"/>
    </row>
    <row r="795" spans="5:5" ht="15.75" customHeight="1" x14ac:dyDescent="0.3">
      <c r="E795" s="129"/>
    </row>
    <row r="796" spans="5:5" ht="15.75" customHeight="1" x14ac:dyDescent="0.3">
      <c r="E796" s="129"/>
    </row>
    <row r="797" spans="5:5" ht="15.75" customHeight="1" x14ac:dyDescent="0.3">
      <c r="E797" s="129"/>
    </row>
    <row r="798" spans="5:5" ht="15.75" customHeight="1" x14ac:dyDescent="0.3">
      <c r="E798" s="129"/>
    </row>
    <row r="799" spans="5:5" ht="15.75" customHeight="1" x14ac:dyDescent="0.3">
      <c r="E799" s="129"/>
    </row>
    <row r="800" spans="5:5" ht="15.75" customHeight="1" x14ac:dyDescent="0.3">
      <c r="E800" s="129"/>
    </row>
    <row r="801" spans="5:5" ht="15.75" customHeight="1" x14ac:dyDescent="0.3">
      <c r="E801" s="129"/>
    </row>
    <row r="802" spans="5:5" ht="15.75" customHeight="1" x14ac:dyDescent="0.3">
      <c r="E802" s="129"/>
    </row>
    <row r="803" spans="5:5" ht="15.75" customHeight="1" x14ac:dyDescent="0.3">
      <c r="E803" s="129"/>
    </row>
    <row r="804" spans="5:5" ht="15.75" customHeight="1" x14ac:dyDescent="0.3">
      <c r="E804" s="129"/>
    </row>
    <row r="805" spans="5:5" ht="15.75" customHeight="1" x14ac:dyDescent="0.3">
      <c r="E805" s="129"/>
    </row>
    <row r="806" spans="5:5" ht="15.75" customHeight="1" x14ac:dyDescent="0.3">
      <c r="E806" s="129"/>
    </row>
    <row r="807" spans="5:5" ht="15.75" customHeight="1" x14ac:dyDescent="0.3">
      <c r="E807" s="129"/>
    </row>
    <row r="808" spans="5:5" ht="15.75" customHeight="1" x14ac:dyDescent="0.3">
      <c r="E808" s="129"/>
    </row>
    <row r="809" spans="5:5" ht="15.75" customHeight="1" x14ac:dyDescent="0.3">
      <c r="E809" s="129"/>
    </row>
    <row r="810" spans="5:5" ht="15.75" customHeight="1" x14ac:dyDescent="0.3">
      <c r="E810" s="129"/>
    </row>
    <row r="811" spans="5:5" ht="15.75" customHeight="1" x14ac:dyDescent="0.3">
      <c r="E811" s="129"/>
    </row>
    <row r="812" spans="5:5" ht="15.75" customHeight="1" x14ac:dyDescent="0.3">
      <c r="E812" s="129"/>
    </row>
    <row r="813" spans="5:5" ht="15.75" customHeight="1" x14ac:dyDescent="0.3">
      <c r="E813" s="129"/>
    </row>
    <row r="814" spans="5:5" ht="15.75" customHeight="1" x14ac:dyDescent="0.3">
      <c r="E814" s="129"/>
    </row>
    <row r="815" spans="5:5" ht="15.75" customHeight="1" x14ac:dyDescent="0.3">
      <c r="E815" s="129"/>
    </row>
    <row r="816" spans="5:5" ht="15.75" customHeight="1" x14ac:dyDescent="0.3">
      <c r="E816" s="129"/>
    </row>
    <row r="817" spans="5:5" ht="15.75" customHeight="1" x14ac:dyDescent="0.3">
      <c r="E817" s="129"/>
    </row>
    <row r="818" spans="5:5" ht="15.75" customHeight="1" x14ac:dyDescent="0.3">
      <c r="E818" s="129"/>
    </row>
    <row r="819" spans="5:5" ht="15.75" customHeight="1" x14ac:dyDescent="0.3">
      <c r="E819" s="129"/>
    </row>
    <row r="820" spans="5:5" ht="15.75" customHeight="1" x14ac:dyDescent="0.3">
      <c r="E820" s="129"/>
    </row>
    <row r="821" spans="5:5" ht="15.75" customHeight="1" x14ac:dyDescent="0.3">
      <c r="E821" s="129"/>
    </row>
    <row r="822" spans="5:5" ht="15.75" customHeight="1" x14ac:dyDescent="0.3">
      <c r="E822" s="129"/>
    </row>
    <row r="823" spans="5:5" ht="15.75" customHeight="1" x14ac:dyDescent="0.3">
      <c r="E823" s="129"/>
    </row>
    <row r="824" spans="5:5" ht="15.75" customHeight="1" x14ac:dyDescent="0.3">
      <c r="E824" s="129"/>
    </row>
    <row r="825" spans="5:5" ht="15.75" customHeight="1" x14ac:dyDescent="0.3">
      <c r="E825" s="129"/>
    </row>
    <row r="826" spans="5:5" ht="15.75" customHeight="1" x14ac:dyDescent="0.3">
      <c r="E826" s="129"/>
    </row>
    <row r="827" spans="5:5" ht="15.75" customHeight="1" x14ac:dyDescent="0.3">
      <c r="E827" s="129"/>
    </row>
    <row r="828" spans="5:5" ht="15.75" customHeight="1" x14ac:dyDescent="0.3">
      <c r="E828" s="129"/>
    </row>
    <row r="829" spans="5:5" ht="15.75" customHeight="1" x14ac:dyDescent="0.3">
      <c r="E829" s="129"/>
    </row>
    <row r="830" spans="5:5" ht="15.75" customHeight="1" x14ac:dyDescent="0.3">
      <c r="E830" s="129"/>
    </row>
    <row r="831" spans="5:5" ht="15.75" customHeight="1" x14ac:dyDescent="0.3">
      <c r="E831" s="129"/>
    </row>
    <row r="832" spans="5:5" ht="15.75" customHeight="1" x14ac:dyDescent="0.3">
      <c r="E832" s="129"/>
    </row>
    <row r="833" spans="5:5" ht="15.75" customHeight="1" x14ac:dyDescent="0.3">
      <c r="E833" s="129"/>
    </row>
    <row r="834" spans="5:5" ht="15.75" customHeight="1" x14ac:dyDescent="0.3">
      <c r="E834" s="129"/>
    </row>
    <row r="835" spans="5:5" ht="15.75" customHeight="1" x14ac:dyDescent="0.3">
      <c r="E835" s="129"/>
    </row>
    <row r="836" spans="5:5" ht="15.75" customHeight="1" x14ac:dyDescent="0.3">
      <c r="E836" s="129"/>
    </row>
    <row r="837" spans="5:5" ht="15.75" customHeight="1" x14ac:dyDescent="0.3">
      <c r="E837" s="129"/>
    </row>
    <row r="838" spans="5:5" ht="15.75" customHeight="1" x14ac:dyDescent="0.3">
      <c r="E838" s="129"/>
    </row>
    <row r="839" spans="5:5" ht="15.75" customHeight="1" x14ac:dyDescent="0.3">
      <c r="E839" s="129"/>
    </row>
    <row r="840" spans="5:5" ht="15.75" customHeight="1" x14ac:dyDescent="0.3">
      <c r="E840" s="129"/>
    </row>
    <row r="841" spans="5:5" ht="15.75" customHeight="1" x14ac:dyDescent="0.3">
      <c r="E841" s="129"/>
    </row>
    <row r="842" spans="5:5" ht="15.75" customHeight="1" x14ac:dyDescent="0.3">
      <c r="E842" s="129"/>
    </row>
    <row r="843" spans="5:5" ht="15.75" customHeight="1" x14ac:dyDescent="0.3">
      <c r="E843" s="129"/>
    </row>
    <row r="844" spans="5:5" ht="15.75" customHeight="1" x14ac:dyDescent="0.3">
      <c r="E844" s="129"/>
    </row>
    <row r="845" spans="5:5" ht="15.75" customHeight="1" x14ac:dyDescent="0.3">
      <c r="E845" s="129"/>
    </row>
    <row r="846" spans="5:5" ht="15.75" customHeight="1" x14ac:dyDescent="0.3">
      <c r="E846" s="129"/>
    </row>
    <row r="847" spans="5:5" ht="15.75" customHeight="1" x14ac:dyDescent="0.3">
      <c r="E847" s="129"/>
    </row>
    <row r="848" spans="5:5" ht="15.75" customHeight="1" x14ac:dyDescent="0.3">
      <c r="E848" s="129"/>
    </row>
    <row r="849" spans="5:5" ht="15.75" customHeight="1" x14ac:dyDescent="0.3">
      <c r="E849" s="129"/>
    </row>
    <row r="850" spans="5:5" ht="15.75" customHeight="1" x14ac:dyDescent="0.3">
      <c r="E850" s="129"/>
    </row>
    <row r="851" spans="5:5" ht="15.75" customHeight="1" x14ac:dyDescent="0.3">
      <c r="E851" s="129"/>
    </row>
    <row r="852" spans="5:5" ht="15.75" customHeight="1" x14ac:dyDescent="0.3">
      <c r="E852" s="129"/>
    </row>
    <row r="853" spans="5:5" ht="15.75" customHeight="1" x14ac:dyDescent="0.3">
      <c r="E853" s="129"/>
    </row>
    <row r="854" spans="5:5" ht="15.75" customHeight="1" x14ac:dyDescent="0.3">
      <c r="E854" s="129"/>
    </row>
    <row r="855" spans="5:5" ht="15.75" customHeight="1" x14ac:dyDescent="0.3">
      <c r="E855" s="129"/>
    </row>
    <row r="856" spans="5:5" ht="15.75" customHeight="1" x14ac:dyDescent="0.3">
      <c r="E856" s="129"/>
    </row>
    <row r="857" spans="5:5" ht="15.75" customHeight="1" x14ac:dyDescent="0.3">
      <c r="E857" s="129"/>
    </row>
    <row r="858" spans="5:5" ht="15.75" customHeight="1" x14ac:dyDescent="0.3">
      <c r="E858" s="129"/>
    </row>
    <row r="859" spans="5:5" ht="15.75" customHeight="1" x14ac:dyDescent="0.3">
      <c r="E859" s="129"/>
    </row>
    <row r="860" spans="5:5" ht="15.75" customHeight="1" x14ac:dyDescent="0.3">
      <c r="E860" s="129"/>
    </row>
    <row r="861" spans="5:5" ht="15.75" customHeight="1" x14ac:dyDescent="0.3">
      <c r="E861" s="129"/>
    </row>
    <row r="862" spans="5:5" ht="15.75" customHeight="1" x14ac:dyDescent="0.3">
      <c r="E862" s="129"/>
    </row>
    <row r="863" spans="5:5" ht="15.75" customHeight="1" x14ac:dyDescent="0.3">
      <c r="E863" s="129"/>
    </row>
    <row r="864" spans="5:5" ht="15.75" customHeight="1" x14ac:dyDescent="0.3">
      <c r="E864" s="129"/>
    </row>
    <row r="865" spans="5:5" ht="15.75" customHeight="1" x14ac:dyDescent="0.3">
      <c r="E865" s="129"/>
    </row>
    <row r="866" spans="5:5" ht="15.75" customHeight="1" x14ac:dyDescent="0.3">
      <c r="E866" s="129"/>
    </row>
    <row r="867" spans="5:5" ht="15.75" customHeight="1" x14ac:dyDescent="0.3">
      <c r="E867" s="129"/>
    </row>
    <row r="868" spans="5:5" ht="15.75" customHeight="1" x14ac:dyDescent="0.3">
      <c r="E868" s="129"/>
    </row>
    <row r="869" spans="5:5" ht="15.75" customHeight="1" x14ac:dyDescent="0.3">
      <c r="E869" s="129"/>
    </row>
    <row r="870" spans="5:5" ht="15.75" customHeight="1" x14ac:dyDescent="0.3">
      <c r="E870" s="129"/>
    </row>
    <row r="871" spans="5:5" ht="15.75" customHeight="1" x14ac:dyDescent="0.3">
      <c r="E871" s="129"/>
    </row>
    <row r="872" spans="5:5" ht="15.75" customHeight="1" x14ac:dyDescent="0.3">
      <c r="E872" s="129"/>
    </row>
    <row r="873" spans="5:5" ht="15.75" customHeight="1" x14ac:dyDescent="0.3">
      <c r="E873" s="129"/>
    </row>
    <row r="874" spans="5:5" ht="15.75" customHeight="1" x14ac:dyDescent="0.3">
      <c r="E874" s="129"/>
    </row>
    <row r="875" spans="5:5" ht="15.75" customHeight="1" x14ac:dyDescent="0.3">
      <c r="E875" s="129"/>
    </row>
    <row r="876" spans="5:5" ht="15.75" customHeight="1" x14ac:dyDescent="0.3">
      <c r="E876" s="129"/>
    </row>
    <row r="877" spans="5:5" ht="15.75" customHeight="1" x14ac:dyDescent="0.3">
      <c r="E877" s="129"/>
    </row>
    <row r="878" spans="5:5" ht="15.75" customHeight="1" x14ac:dyDescent="0.3">
      <c r="E878" s="129"/>
    </row>
    <row r="879" spans="5:5" ht="15.75" customHeight="1" x14ac:dyDescent="0.3">
      <c r="E879" s="129"/>
    </row>
    <row r="880" spans="5:5" ht="15.75" customHeight="1" x14ac:dyDescent="0.3">
      <c r="E880" s="129"/>
    </row>
    <row r="881" spans="5:5" ht="15.75" customHeight="1" x14ac:dyDescent="0.3">
      <c r="E881" s="129"/>
    </row>
    <row r="882" spans="5:5" ht="15.75" customHeight="1" x14ac:dyDescent="0.3">
      <c r="E882" s="129"/>
    </row>
    <row r="883" spans="5:5" ht="15.75" customHeight="1" x14ac:dyDescent="0.3">
      <c r="E883" s="129"/>
    </row>
    <row r="884" spans="5:5" ht="15.75" customHeight="1" x14ac:dyDescent="0.3">
      <c r="E884" s="129"/>
    </row>
    <row r="885" spans="5:5" ht="15.75" customHeight="1" x14ac:dyDescent="0.3">
      <c r="E885" s="129"/>
    </row>
    <row r="886" spans="5:5" ht="15.75" customHeight="1" x14ac:dyDescent="0.3">
      <c r="E886" s="129"/>
    </row>
    <row r="887" spans="5:5" ht="15.75" customHeight="1" x14ac:dyDescent="0.3">
      <c r="E887" s="129"/>
    </row>
    <row r="888" spans="5:5" ht="15.75" customHeight="1" x14ac:dyDescent="0.3">
      <c r="E888" s="129"/>
    </row>
    <row r="889" spans="5:5" ht="15.75" customHeight="1" x14ac:dyDescent="0.3">
      <c r="E889" s="129"/>
    </row>
    <row r="890" spans="5:5" ht="15.75" customHeight="1" x14ac:dyDescent="0.3">
      <c r="E890" s="129"/>
    </row>
    <row r="891" spans="5:5" ht="15.75" customHeight="1" x14ac:dyDescent="0.3">
      <c r="E891" s="129"/>
    </row>
    <row r="892" spans="5:5" ht="15.75" customHeight="1" x14ac:dyDescent="0.3">
      <c r="E892" s="129"/>
    </row>
    <row r="893" spans="5:5" ht="15.75" customHeight="1" x14ac:dyDescent="0.3">
      <c r="E893" s="129"/>
    </row>
    <row r="894" spans="5:5" ht="15.75" customHeight="1" x14ac:dyDescent="0.3">
      <c r="E894" s="129"/>
    </row>
    <row r="895" spans="5:5" ht="15.75" customHeight="1" x14ac:dyDescent="0.3">
      <c r="E895" s="129"/>
    </row>
    <row r="896" spans="5:5" ht="15.75" customHeight="1" x14ac:dyDescent="0.3">
      <c r="E896" s="129"/>
    </row>
    <row r="897" spans="5:5" ht="15.75" customHeight="1" x14ac:dyDescent="0.3">
      <c r="E897" s="129"/>
    </row>
    <row r="898" spans="5:5" ht="15.75" customHeight="1" x14ac:dyDescent="0.3">
      <c r="E898" s="129"/>
    </row>
    <row r="899" spans="5:5" ht="15.75" customHeight="1" x14ac:dyDescent="0.3">
      <c r="E899" s="129"/>
    </row>
    <row r="900" spans="5:5" ht="15.75" customHeight="1" x14ac:dyDescent="0.3">
      <c r="E900" s="129"/>
    </row>
    <row r="901" spans="5:5" ht="15.75" customHeight="1" x14ac:dyDescent="0.3">
      <c r="E901" s="129"/>
    </row>
    <row r="902" spans="5:5" ht="15.75" customHeight="1" x14ac:dyDescent="0.3">
      <c r="E902" s="129"/>
    </row>
    <row r="903" spans="5:5" ht="15.75" customHeight="1" x14ac:dyDescent="0.3">
      <c r="E903" s="129"/>
    </row>
    <row r="904" spans="5:5" ht="15.75" customHeight="1" x14ac:dyDescent="0.3">
      <c r="E904" s="129"/>
    </row>
    <row r="905" spans="5:5" ht="15.75" customHeight="1" x14ac:dyDescent="0.3">
      <c r="E905" s="129"/>
    </row>
    <row r="906" spans="5:5" ht="15.75" customHeight="1" x14ac:dyDescent="0.3">
      <c r="E906" s="129"/>
    </row>
    <row r="907" spans="5:5" ht="15.75" customHeight="1" x14ac:dyDescent="0.3">
      <c r="E907" s="129"/>
    </row>
    <row r="908" spans="5:5" ht="15.75" customHeight="1" x14ac:dyDescent="0.3">
      <c r="E908" s="129"/>
    </row>
    <row r="909" spans="5:5" ht="15.75" customHeight="1" x14ac:dyDescent="0.3">
      <c r="E909" s="129"/>
    </row>
    <row r="910" spans="5:5" ht="15.75" customHeight="1" x14ac:dyDescent="0.3">
      <c r="E910" s="129"/>
    </row>
    <row r="911" spans="5:5" ht="15.75" customHeight="1" x14ac:dyDescent="0.3">
      <c r="E911" s="129"/>
    </row>
    <row r="912" spans="5:5" ht="15.75" customHeight="1" x14ac:dyDescent="0.3">
      <c r="E912" s="129"/>
    </row>
    <row r="913" spans="5:5" ht="15.75" customHeight="1" x14ac:dyDescent="0.3">
      <c r="E913" s="129"/>
    </row>
    <row r="914" spans="5:5" ht="15.75" customHeight="1" x14ac:dyDescent="0.3">
      <c r="E914" s="129"/>
    </row>
    <row r="915" spans="5:5" ht="15.75" customHeight="1" x14ac:dyDescent="0.3">
      <c r="E915" s="129"/>
    </row>
    <row r="916" spans="5:5" ht="15.75" customHeight="1" x14ac:dyDescent="0.3">
      <c r="E916" s="129"/>
    </row>
    <row r="917" spans="5:5" ht="15.75" customHeight="1" x14ac:dyDescent="0.3">
      <c r="E917" s="129"/>
    </row>
    <row r="918" spans="5:5" ht="15.75" customHeight="1" x14ac:dyDescent="0.3">
      <c r="E918" s="129"/>
    </row>
    <row r="919" spans="5:5" ht="15.75" customHeight="1" x14ac:dyDescent="0.3">
      <c r="E919" s="129"/>
    </row>
    <row r="920" spans="5:5" ht="15.75" customHeight="1" x14ac:dyDescent="0.3">
      <c r="E920" s="129"/>
    </row>
    <row r="921" spans="5:5" ht="15.75" customHeight="1" x14ac:dyDescent="0.3">
      <c r="E921" s="129"/>
    </row>
    <row r="922" spans="5:5" ht="15.75" customHeight="1" x14ac:dyDescent="0.3">
      <c r="E922" s="129"/>
    </row>
    <row r="923" spans="5:5" ht="15.75" customHeight="1" x14ac:dyDescent="0.3">
      <c r="E923" s="129"/>
    </row>
    <row r="924" spans="5:5" ht="15.75" customHeight="1" x14ac:dyDescent="0.3">
      <c r="E924" s="129"/>
    </row>
    <row r="925" spans="5:5" ht="15.75" customHeight="1" x14ac:dyDescent="0.3">
      <c r="E925" s="129"/>
    </row>
    <row r="926" spans="5:5" ht="15.75" customHeight="1" x14ac:dyDescent="0.3">
      <c r="E926" s="129"/>
    </row>
    <row r="927" spans="5:5" ht="15.75" customHeight="1" x14ac:dyDescent="0.3">
      <c r="E927" s="129"/>
    </row>
    <row r="928" spans="5:5" ht="15.75" customHeight="1" x14ac:dyDescent="0.3">
      <c r="E928" s="129"/>
    </row>
    <row r="929" spans="5:5" ht="15.75" customHeight="1" x14ac:dyDescent="0.3">
      <c r="E929" s="129"/>
    </row>
    <row r="930" spans="5:5" ht="15.75" customHeight="1" x14ac:dyDescent="0.3">
      <c r="E930" s="129"/>
    </row>
    <row r="931" spans="5:5" ht="15.75" customHeight="1" x14ac:dyDescent="0.3">
      <c r="E931" s="129"/>
    </row>
    <row r="932" spans="5:5" ht="15.75" customHeight="1" x14ac:dyDescent="0.3">
      <c r="E932" s="129"/>
    </row>
    <row r="933" spans="5:5" ht="15.75" customHeight="1" x14ac:dyDescent="0.3">
      <c r="E933" s="129"/>
    </row>
    <row r="934" spans="5:5" ht="15.75" customHeight="1" x14ac:dyDescent="0.3">
      <c r="E934" s="129"/>
    </row>
    <row r="935" spans="5:5" ht="15.75" customHeight="1" x14ac:dyDescent="0.3">
      <c r="E935" s="129"/>
    </row>
    <row r="936" spans="5:5" ht="15.75" customHeight="1" x14ac:dyDescent="0.3">
      <c r="E936" s="129"/>
    </row>
    <row r="937" spans="5:5" ht="15.75" customHeight="1" x14ac:dyDescent="0.3">
      <c r="E937" s="129"/>
    </row>
    <row r="938" spans="5:5" ht="15.75" customHeight="1" x14ac:dyDescent="0.3">
      <c r="E938" s="129"/>
    </row>
    <row r="939" spans="5:5" ht="15.75" customHeight="1" x14ac:dyDescent="0.3">
      <c r="E939" s="129"/>
    </row>
    <row r="940" spans="5:5" ht="15.75" customHeight="1" x14ac:dyDescent="0.3">
      <c r="E940" s="129"/>
    </row>
    <row r="941" spans="5:5" ht="15.75" customHeight="1" x14ac:dyDescent="0.3">
      <c r="E941" s="129"/>
    </row>
    <row r="942" spans="5:5" ht="15.75" customHeight="1" x14ac:dyDescent="0.3">
      <c r="E942" s="129"/>
    </row>
    <row r="943" spans="5:5" ht="15.75" customHeight="1" x14ac:dyDescent="0.3">
      <c r="E943" s="129"/>
    </row>
    <row r="944" spans="5:5" ht="15.75" customHeight="1" x14ac:dyDescent="0.3">
      <c r="E944" s="129"/>
    </row>
    <row r="945" spans="5:5" ht="15.75" customHeight="1" x14ac:dyDescent="0.3">
      <c r="E945" s="129"/>
    </row>
    <row r="946" spans="5:5" ht="15.75" customHeight="1" x14ac:dyDescent="0.3">
      <c r="E946" s="129"/>
    </row>
    <row r="947" spans="5:5" ht="15.75" customHeight="1" x14ac:dyDescent="0.3">
      <c r="E947" s="129"/>
    </row>
    <row r="948" spans="5:5" ht="15.75" customHeight="1" x14ac:dyDescent="0.3">
      <c r="E948" s="129"/>
    </row>
    <row r="949" spans="5:5" ht="15.75" customHeight="1" x14ac:dyDescent="0.3">
      <c r="E949" s="129"/>
    </row>
    <row r="950" spans="5:5" ht="15.75" customHeight="1" x14ac:dyDescent="0.3">
      <c r="E950" s="129"/>
    </row>
    <row r="951" spans="5:5" ht="15.75" customHeight="1" x14ac:dyDescent="0.3">
      <c r="E951" s="129"/>
    </row>
    <row r="952" spans="5:5" ht="15.75" customHeight="1" x14ac:dyDescent="0.3">
      <c r="E952" s="129"/>
    </row>
    <row r="953" spans="5:5" ht="15.75" customHeight="1" x14ac:dyDescent="0.3">
      <c r="E953" s="129"/>
    </row>
    <row r="954" spans="5:5" ht="15.75" customHeight="1" x14ac:dyDescent="0.3">
      <c r="E954" s="129"/>
    </row>
    <row r="955" spans="5:5" ht="15.75" customHeight="1" x14ac:dyDescent="0.3">
      <c r="E955" s="129"/>
    </row>
    <row r="956" spans="5:5" ht="15.75" customHeight="1" x14ac:dyDescent="0.3">
      <c r="E956" s="129"/>
    </row>
    <row r="957" spans="5:5" ht="15.75" customHeight="1" x14ac:dyDescent="0.3">
      <c r="E957" s="129"/>
    </row>
    <row r="958" spans="5:5" ht="15.75" customHeight="1" x14ac:dyDescent="0.3">
      <c r="E958" s="129"/>
    </row>
    <row r="959" spans="5:5" ht="15.75" customHeight="1" x14ac:dyDescent="0.3">
      <c r="E959" s="129"/>
    </row>
    <row r="960" spans="5:5" ht="15.75" customHeight="1" x14ac:dyDescent="0.3">
      <c r="E960" s="129"/>
    </row>
    <row r="961" spans="5:5" ht="15.75" customHeight="1" x14ac:dyDescent="0.3">
      <c r="E961" s="129"/>
    </row>
    <row r="962" spans="5:5" ht="15.75" customHeight="1" x14ac:dyDescent="0.3">
      <c r="E962" s="129"/>
    </row>
    <row r="963" spans="5:5" ht="15.75" customHeight="1" x14ac:dyDescent="0.3">
      <c r="E963" s="129"/>
    </row>
    <row r="964" spans="5:5" ht="15.75" customHeight="1" x14ac:dyDescent="0.3">
      <c r="E964" s="129"/>
    </row>
    <row r="965" spans="5:5" ht="15.75" customHeight="1" x14ac:dyDescent="0.3">
      <c r="E965" s="129"/>
    </row>
    <row r="966" spans="5:5" ht="15.75" customHeight="1" x14ac:dyDescent="0.3">
      <c r="E966" s="129"/>
    </row>
    <row r="967" spans="5:5" ht="15.75" customHeight="1" x14ac:dyDescent="0.3">
      <c r="E967" s="129"/>
    </row>
    <row r="968" spans="5:5" ht="15.75" customHeight="1" x14ac:dyDescent="0.3">
      <c r="E968" s="129"/>
    </row>
    <row r="969" spans="5:5" ht="15.75" customHeight="1" x14ac:dyDescent="0.3">
      <c r="E969" s="129"/>
    </row>
    <row r="970" spans="5:5" ht="15.75" customHeight="1" x14ac:dyDescent="0.3">
      <c r="E970" s="129"/>
    </row>
    <row r="971" spans="5:5" ht="15.75" customHeight="1" x14ac:dyDescent="0.3">
      <c r="E971" s="129"/>
    </row>
    <row r="972" spans="5:5" ht="15.75" customHeight="1" x14ac:dyDescent="0.3">
      <c r="E972" s="129"/>
    </row>
    <row r="973" spans="5:5" ht="15.75" customHeight="1" x14ac:dyDescent="0.3">
      <c r="E973" s="129"/>
    </row>
    <row r="974" spans="5:5" ht="15.75" customHeight="1" x14ac:dyDescent="0.3">
      <c r="E974" s="129"/>
    </row>
    <row r="975" spans="5:5" ht="15.75" customHeight="1" x14ac:dyDescent="0.3">
      <c r="E975" s="129"/>
    </row>
    <row r="976" spans="5:5" ht="15.75" customHeight="1" x14ac:dyDescent="0.3">
      <c r="E976" s="129"/>
    </row>
    <row r="977" spans="5:5" ht="15.75" customHeight="1" x14ac:dyDescent="0.3">
      <c r="E977" s="129"/>
    </row>
    <row r="978" spans="5:5" ht="15.75" customHeight="1" x14ac:dyDescent="0.3">
      <c r="E978" s="129"/>
    </row>
    <row r="979" spans="5:5" ht="15.75" customHeight="1" x14ac:dyDescent="0.3">
      <c r="E979" s="129"/>
    </row>
    <row r="980" spans="5:5" ht="15.75" customHeight="1" x14ac:dyDescent="0.3">
      <c r="E980" s="129"/>
    </row>
    <row r="981" spans="5:5" ht="15.75" customHeight="1" x14ac:dyDescent="0.3">
      <c r="E981" s="129"/>
    </row>
    <row r="982" spans="5:5" ht="15.75" customHeight="1" x14ac:dyDescent="0.3">
      <c r="E982" s="129"/>
    </row>
    <row r="983" spans="5:5" ht="15.75" customHeight="1" x14ac:dyDescent="0.3">
      <c r="E983" s="129"/>
    </row>
    <row r="984" spans="5:5" ht="15.75" customHeight="1" x14ac:dyDescent="0.3">
      <c r="E984" s="129"/>
    </row>
    <row r="985" spans="5:5" ht="15.75" customHeight="1" x14ac:dyDescent="0.3">
      <c r="E985" s="129"/>
    </row>
    <row r="986" spans="5:5" ht="15.75" customHeight="1" x14ac:dyDescent="0.3">
      <c r="E986" s="129"/>
    </row>
    <row r="987" spans="5:5" ht="15.75" customHeight="1" x14ac:dyDescent="0.3">
      <c r="E987" s="129"/>
    </row>
    <row r="988" spans="5:5" ht="15.75" customHeight="1" x14ac:dyDescent="0.3">
      <c r="E988" s="129"/>
    </row>
    <row r="989" spans="5:5" ht="15.75" customHeight="1" x14ac:dyDescent="0.3">
      <c r="E989" s="129"/>
    </row>
    <row r="990" spans="5:5" ht="15.75" customHeight="1" x14ac:dyDescent="0.3">
      <c r="E990" s="129"/>
    </row>
    <row r="991" spans="5:5" ht="15.75" customHeight="1" x14ac:dyDescent="0.3">
      <c r="E991" s="129"/>
    </row>
    <row r="992" spans="5:5" ht="15.75" customHeight="1" x14ac:dyDescent="0.3">
      <c r="E992" s="129"/>
    </row>
    <row r="993" spans="5:5" ht="15.75" customHeight="1" x14ac:dyDescent="0.3">
      <c r="E993" s="129"/>
    </row>
    <row r="994" spans="5:5" ht="15.75" customHeight="1" x14ac:dyDescent="0.3">
      <c r="E994" s="129"/>
    </row>
    <row r="995" spans="5:5" ht="15.75" customHeight="1" x14ac:dyDescent="0.3">
      <c r="E995" s="129"/>
    </row>
    <row r="996" spans="5:5" ht="15.75" customHeight="1" x14ac:dyDescent="0.3">
      <c r="E996" s="129"/>
    </row>
    <row r="997" spans="5:5" ht="15.75" customHeight="1" x14ac:dyDescent="0.3">
      <c r="E997" s="129"/>
    </row>
    <row r="998" spans="5:5" ht="15.75" customHeight="1" x14ac:dyDescent="0.3">
      <c r="E998" s="129"/>
    </row>
    <row r="999" spans="5:5" ht="15.75" customHeight="1" x14ac:dyDescent="0.3">
      <c r="E999" s="129"/>
    </row>
    <row r="1000" spans="5:5" ht="15.75" customHeight="1" x14ac:dyDescent="0.3">
      <c r="E1000" s="129"/>
    </row>
    <row r="1001" spans="5:5" ht="15.75" customHeight="1" x14ac:dyDescent="0.3">
      <c r="E1001" s="129"/>
    </row>
    <row r="1002" spans="5:5" ht="15.75" customHeight="1" x14ac:dyDescent="0.3">
      <c r="E1002" s="129"/>
    </row>
  </sheetData>
  <mergeCells count="44">
    <mergeCell ref="B3:K3"/>
    <mergeCell ref="B4:K4"/>
    <mergeCell ref="B5:K5"/>
    <mergeCell ref="B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16:C16"/>
    <mergeCell ref="F16:K16"/>
    <mergeCell ref="B51:E51"/>
    <mergeCell ref="B17:C17"/>
    <mergeCell ref="F17:K17"/>
    <mergeCell ref="B18:C18"/>
    <mergeCell ref="F18:K18"/>
    <mergeCell ref="B19:H19"/>
    <mergeCell ref="I19:K19"/>
    <mergeCell ref="B27:E27"/>
    <mergeCell ref="B31:E31"/>
    <mergeCell ref="B35:E35"/>
    <mergeCell ref="B36:E36"/>
    <mergeCell ref="B45:E45"/>
    <mergeCell ref="B72:E72"/>
    <mergeCell ref="B73:E73"/>
    <mergeCell ref="B55:E55"/>
    <mergeCell ref="B56:E56"/>
    <mergeCell ref="C57:D57"/>
    <mergeCell ref="B63:E63"/>
    <mergeCell ref="B67:E67"/>
    <mergeCell ref="B71:E7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K1002"/>
  <sheetViews>
    <sheetView zoomScale="47" zoomScaleNormal="47" workbookViewId="0">
      <selection activeCell="U57" sqref="U57"/>
    </sheetView>
  </sheetViews>
  <sheetFormatPr baseColWidth="10" defaultColWidth="14.44140625" defaultRowHeight="14.4" x14ac:dyDescent="0.3"/>
  <cols>
    <col min="1" max="2" width="5.33203125" customWidth="1"/>
    <col min="3" max="3" width="37.88671875" customWidth="1"/>
    <col min="4" max="4" width="8.44140625" customWidth="1"/>
    <col min="5" max="5" width="7.88671875" customWidth="1"/>
    <col min="6" max="6" width="9.33203125" customWidth="1"/>
    <col min="7" max="7" width="11.5546875" bestFit="1" customWidth="1"/>
    <col min="8" max="8" width="9.33203125" customWidth="1"/>
    <col min="9" max="9" width="12.6640625" customWidth="1"/>
    <col min="10" max="10" width="13.109375" customWidth="1"/>
    <col min="11" max="11" width="13.33203125" customWidth="1"/>
    <col min="12" max="26" width="10.6640625" customWidth="1"/>
  </cols>
  <sheetData>
    <row r="1" spans="2:11" x14ac:dyDescent="0.3">
      <c r="E1" s="129"/>
    </row>
    <row r="2" spans="2:11" ht="15" thickBot="1" x14ac:dyDescent="0.35">
      <c r="E2" s="129"/>
    </row>
    <row r="3" spans="2:11" x14ac:dyDescent="0.3">
      <c r="B3" s="499" t="s">
        <v>55</v>
      </c>
      <c r="C3" s="500"/>
      <c r="D3" s="500"/>
      <c r="E3" s="500"/>
      <c r="F3" s="500"/>
      <c r="G3" s="500"/>
      <c r="H3" s="500"/>
      <c r="I3" s="500"/>
      <c r="J3" s="500"/>
      <c r="K3" s="501"/>
    </row>
    <row r="4" spans="2:11" x14ac:dyDescent="0.3">
      <c r="B4" s="502" t="s">
        <v>297</v>
      </c>
      <c r="C4" s="403"/>
      <c r="D4" s="403"/>
      <c r="E4" s="403"/>
      <c r="F4" s="403"/>
      <c r="G4" s="403"/>
      <c r="H4" s="403"/>
      <c r="I4" s="403"/>
      <c r="J4" s="403"/>
      <c r="K4" s="503"/>
    </row>
    <row r="5" spans="2:11" x14ac:dyDescent="0.3">
      <c r="B5" s="504" t="s">
        <v>143</v>
      </c>
      <c r="C5" s="403"/>
      <c r="D5" s="403"/>
      <c r="E5" s="403"/>
      <c r="F5" s="403"/>
      <c r="G5" s="403"/>
      <c r="H5" s="403"/>
      <c r="I5" s="403"/>
      <c r="J5" s="403"/>
      <c r="K5" s="503"/>
    </row>
    <row r="6" spans="2:11" x14ac:dyDescent="0.3">
      <c r="B6" s="504" t="s">
        <v>57</v>
      </c>
      <c r="C6" s="403"/>
      <c r="D6" s="403"/>
      <c r="E6" s="403"/>
      <c r="F6" s="403"/>
      <c r="G6" s="403"/>
      <c r="H6" s="403"/>
      <c r="I6" s="403"/>
      <c r="J6" s="403"/>
      <c r="K6" s="503"/>
    </row>
    <row r="7" spans="2:11" x14ac:dyDescent="0.3">
      <c r="B7" s="524" t="s">
        <v>58</v>
      </c>
      <c r="C7" s="525"/>
      <c r="D7" s="159" t="s">
        <v>35</v>
      </c>
      <c r="E7" s="159" t="s">
        <v>59</v>
      </c>
      <c r="F7" s="526" t="s">
        <v>60</v>
      </c>
      <c r="G7" s="525"/>
      <c r="H7" s="525"/>
      <c r="I7" s="525"/>
      <c r="J7" s="525"/>
      <c r="K7" s="527"/>
    </row>
    <row r="8" spans="2:11" x14ac:dyDescent="0.3">
      <c r="B8" s="491" t="s">
        <v>61</v>
      </c>
      <c r="C8" s="492"/>
      <c r="D8" s="144" t="s">
        <v>128</v>
      </c>
      <c r="E8" s="145">
        <v>1</v>
      </c>
      <c r="F8" s="493" t="s">
        <v>192</v>
      </c>
      <c r="G8" s="492"/>
      <c r="H8" s="492"/>
      <c r="I8" s="492"/>
      <c r="J8" s="492"/>
      <c r="K8" s="494"/>
    </row>
    <row r="9" spans="2:11" ht="22.5" customHeight="1" x14ac:dyDescent="0.3">
      <c r="B9" s="498" t="s">
        <v>193</v>
      </c>
      <c r="C9" s="492"/>
      <c r="D9" s="146" t="s">
        <v>156</v>
      </c>
      <c r="E9" s="147">
        <v>1372</v>
      </c>
      <c r="F9" s="493"/>
      <c r="G9" s="492"/>
      <c r="H9" s="492"/>
      <c r="I9" s="492"/>
      <c r="J9" s="492"/>
      <c r="K9" s="494"/>
    </row>
    <row r="10" spans="2:11" x14ac:dyDescent="0.3">
      <c r="B10" s="491" t="s">
        <v>194</v>
      </c>
      <c r="C10" s="492"/>
      <c r="D10" s="144" t="s">
        <v>117</v>
      </c>
      <c r="E10" s="148">
        <v>0.2</v>
      </c>
      <c r="F10" s="493"/>
      <c r="G10" s="492"/>
      <c r="H10" s="492"/>
      <c r="I10" s="492"/>
      <c r="J10" s="492"/>
      <c r="K10" s="494"/>
    </row>
    <row r="11" spans="2:11" x14ac:dyDescent="0.3">
      <c r="B11" s="491" t="s">
        <v>195</v>
      </c>
      <c r="C11" s="492"/>
      <c r="D11" s="144" t="s">
        <v>196</v>
      </c>
      <c r="E11" s="145">
        <v>80</v>
      </c>
      <c r="F11" s="493" t="s">
        <v>197</v>
      </c>
      <c r="G11" s="492"/>
      <c r="H11" s="492"/>
      <c r="I11" s="492"/>
      <c r="J11" s="492"/>
      <c r="K11" s="494"/>
    </row>
    <row r="12" spans="2:11" x14ac:dyDescent="0.3">
      <c r="B12" s="491" t="s">
        <v>198</v>
      </c>
      <c r="C12" s="492"/>
      <c r="D12" s="144" t="s">
        <v>13</v>
      </c>
      <c r="E12" s="149">
        <v>109.76</v>
      </c>
      <c r="F12" s="493"/>
      <c r="G12" s="492"/>
      <c r="H12" s="492"/>
      <c r="I12" s="492"/>
      <c r="J12" s="492"/>
      <c r="K12" s="494"/>
    </row>
    <row r="13" spans="2:11" x14ac:dyDescent="0.3">
      <c r="B13" s="491" t="s">
        <v>135</v>
      </c>
      <c r="C13" s="492"/>
      <c r="D13" s="144" t="s">
        <v>13</v>
      </c>
      <c r="E13" s="145">
        <v>1</v>
      </c>
      <c r="F13" s="493" t="s">
        <v>123</v>
      </c>
      <c r="G13" s="492"/>
      <c r="H13" s="492"/>
      <c r="I13" s="492"/>
      <c r="J13" s="492"/>
      <c r="K13" s="494"/>
    </row>
    <row r="14" spans="2:11" x14ac:dyDescent="0.3">
      <c r="B14" s="491" t="s">
        <v>199</v>
      </c>
      <c r="C14" s="492"/>
      <c r="D14" s="144" t="s">
        <v>196</v>
      </c>
      <c r="E14" s="145">
        <v>3</v>
      </c>
      <c r="F14" s="493" t="s">
        <v>200</v>
      </c>
      <c r="G14" s="492"/>
      <c r="H14" s="492"/>
      <c r="I14" s="492"/>
      <c r="J14" s="492"/>
      <c r="K14" s="494"/>
    </row>
    <row r="15" spans="2:11" x14ac:dyDescent="0.3">
      <c r="B15" s="491" t="s">
        <v>201</v>
      </c>
      <c r="C15" s="492"/>
      <c r="D15" s="144" t="s">
        <v>13</v>
      </c>
      <c r="E15" s="145">
        <v>0.82</v>
      </c>
      <c r="F15" s="493"/>
      <c r="G15" s="492"/>
      <c r="H15" s="492"/>
      <c r="I15" s="492"/>
      <c r="J15" s="492"/>
      <c r="K15" s="494"/>
    </row>
    <row r="16" spans="2:11" x14ac:dyDescent="0.3">
      <c r="B16" s="491" t="s">
        <v>202</v>
      </c>
      <c r="C16" s="492"/>
      <c r="D16" s="144" t="s">
        <v>128</v>
      </c>
      <c r="E16" s="150">
        <v>0</v>
      </c>
      <c r="F16" s="493" t="s">
        <v>203</v>
      </c>
      <c r="G16" s="492"/>
      <c r="H16" s="492"/>
      <c r="I16" s="492"/>
      <c r="J16" s="492"/>
      <c r="K16" s="494"/>
    </row>
    <row r="17" spans="2:11" x14ac:dyDescent="0.3">
      <c r="B17" s="491" t="s">
        <v>204</v>
      </c>
      <c r="C17" s="492"/>
      <c r="D17" s="144" t="s">
        <v>128</v>
      </c>
      <c r="E17" s="151">
        <v>15</v>
      </c>
      <c r="F17" s="493" t="s">
        <v>205</v>
      </c>
      <c r="G17" s="492"/>
      <c r="H17" s="492"/>
      <c r="I17" s="492"/>
      <c r="J17" s="492"/>
      <c r="K17" s="494"/>
    </row>
    <row r="18" spans="2:11" x14ac:dyDescent="0.3">
      <c r="B18" s="491" t="s">
        <v>206</v>
      </c>
      <c r="C18" s="492"/>
      <c r="D18" s="144" t="s">
        <v>128</v>
      </c>
      <c r="E18" s="152">
        <v>0</v>
      </c>
      <c r="F18" s="493" t="s">
        <v>207</v>
      </c>
      <c r="G18" s="492"/>
      <c r="H18" s="492"/>
      <c r="I18" s="492"/>
      <c r="J18" s="492"/>
      <c r="K18" s="494"/>
    </row>
    <row r="19" spans="2:11" ht="6" customHeight="1" x14ac:dyDescent="0.3">
      <c r="B19" s="495"/>
      <c r="C19" s="492"/>
      <c r="D19" s="492"/>
      <c r="E19" s="492"/>
      <c r="F19" s="492"/>
      <c r="G19" s="492"/>
      <c r="H19" s="492"/>
      <c r="I19" s="496"/>
      <c r="J19" s="492"/>
      <c r="K19" s="494"/>
    </row>
    <row r="20" spans="2:11" ht="41.4" x14ac:dyDescent="0.3">
      <c r="B20" s="154" t="s">
        <v>81</v>
      </c>
      <c r="C20" s="153" t="s">
        <v>58</v>
      </c>
      <c r="D20" s="153" t="s">
        <v>35</v>
      </c>
      <c r="E20" s="153" t="s">
        <v>59</v>
      </c>
      <c r="F20" s="153" t="s">
        <v>82</v>
      </c>
      <c r="G20" s="153" t="s">
        <v>83</v>
      </c>
      <c r="H20" s="153" t="s">
        <v>84</v>
      </c>
      <c r="I20" s="153" t="s">
        <v>85</v>
      </c>
      <c r="J20" s="153" t="s">
        <v>86</v>
      </c>
      <c r="K20" s="155" t="s">
        <v>87</v>
      </c>
    </row>
    <row r="21" spans="2:11" ht="15.75" customHeight="1" x14ac:dyDescent="0.3">
      <c r="B21" s="209">
        <v>1</v>
      </c>
      <c r="C21" s="210" t="s">
        <v>208</v>
      </c>
      <c r="D21" s="210"/>
      <c r="E21" s="211"/>
      <c r="F21" s="212"/>
      <c r="G21" s="213"/>
      <c r="H21" s="211"/>
      <c r="I21" s="214"/>
      <c r="J21" s="212"/>
      <c r="K21" s="215"/>
    </row>
    <row r="22" spans="2:11" ht="15.75" customHeight="1" x14ac:dyDescent="0.3">
      <c r="B22" s="216" t="s">
        <v>89</v>
      </c>
      <c r="C22" s="217" t="s">
        <v>88</v>
      </c>
      <c r="D22" s="217"/>
      <c r="E22" s="211"/>
      <c r="F22" s="212"/>
      <c r="G22" s="213"/>
      <c r="H22" s="211"/>
      <c r="I22" s="214"/>
      <c r="J22" s="212"/>
      <c r="K22" s="215"/>
    </row>
    <row r="23" spans="2:11" ht="29.25" customHeight="1" x14ac:dyDescent="0.3">
      <c r="B23" s="218" t="s">
        <v>209</v>
      </c>
      <c r="C23" s="219" t="s">
        <v>210</v>
      </c>
      <c r="D23" s="220" t="s">
        <v>22</v>
      </c>
      <c r="E23" s="220">
        <v>1372</v>
      </c>
      <c r="F23" s="220">
        <v>873</v>
      </c>
      <c r="G23" s="220">
        <f t="shared" ref="G23:G26" si="0">+F23*E23</f>
        <v>1197756</v>
      </c>
      <c r="H23" s="220">
        <f t="shared" ref="H23:H26" si="1">E$16</f>
        <v>0</v>
      </c>
      <c r="I23" s="220">
        <f t="shared" ref="I23:I26" si="2">+H23*G23</f>
        <v>0</v>
      </c>
      <c r="J23" s="220">
        <f t="shared" ref="J23:J26" si="3">I23-K23</f>
        <v>0</v>
      </c>
      <c r="K23" s="221"/>
    </row>
    <row r="24" spans="2:11" ht="15.75" customHeight="1" x14ac:dyDescent="0.3">
      <c r="B24" s="218" t="s">
        <v>211</v>
      </c>
      <c r="C24" s="222" t="s">
        <v>25</v>
      </c>
      <c r="D24" s="220" t="s">
        <v>22</v>
      </c>
      <c r="E24" s="220">
        <v>1372</v>
      </c>
      <c r="F24" s="212">
        <v>407</v>
      </c>
      <c r="G24" s="220">
        <f t="shared" si="0"/>
        <v>558404</v>
      </c>
      <c r="H24" s="220">
        <f t="shared" si="1"/>
        <v>0</v>
      </c>
      <c r="I24" s="220">
        <f t="shared" si="2"/>
        <v>0</v>
      </c>
      <c r="J24" s="212">
        <f t="shared" si="3"/>
        <v>0</v>
      </c>
      <c r="K24" s="221"/>
    </row>
    <row r="25" spans="2:11" ht="15.75" customHeight="1" x14ac:dyDescent="0.3">
      <c r="B25" s="218" t="s">
        <v>212</v>
      </c>
      <c r="C25" s="222" t="s">
        <v>30</v>
      </c>
      <c r="D25" s="220" t="s">
        <v>22</v>
      </c>
      <c r="E25" s="220">
        <v>1372</v>
      </c>
      <c r="F25" s="212">
        <v>244</v>
      </c>
      <c r="G25" s="220">
        <f t="shared" ref="G25" si="4">E25*F25</f>
        <v>334768</v>
      </c>
      <c r="H25" s="220">
        <f>E16</f>
        <v>0</v>
      </c>
      <c r="I25" s="220">
        <f t="shared" si="2"/>
        <v>0</v>
      </c>
      <c r="J25" s="212">
        <f t="shared" si="3"/>
        <v>0</v>
      </c>
      <c r="K25" s="221"/>
    </row>
    <row r="26" spans="2:11" ht="15.75" customHeight="1" x14ac:dyDescent="0.3">
      <c r="B26" s="218" t="s">
        <v>254</v>
      </c>
      <c r="C26" s="222" t="s">
        <v>213</v>
      </c>
      <c r="D26" s="220" t="s">
        <v>13</v>
      </c>
      <c r="E26" s="212">
        <v>111</v>
      </c>
      <c r="F26" s="212">
        <v>407</v>
      </c>
      <c r="G26" s="220">
        <f t="shared" si="0"/>
        <v>45177</v>
      </c>
      <c r="H26" s="220">
        <f t="shared" si="1"/>
        <v>0</v>
      </c>
      <c r="I26" s="211">
        <f t="shared" si="2"/>
        <v>0</v>
      </c>
      <c r="J26" s="212">
        <f t="shared" si="3"/>
        <v>0</v>
      </c>
      <c r="K26" s="221">
        <f>I26</f>
        <v>0</v>
      </c>
    </row>
    <row r="27" spans="2:11" ht="15.75" customHeight="1" x14ac:dyDescent="0.3">
      <c r="B27" s="497" t="s">
        <v>214</v>
      </c>
      <c r="C27" s="486"/>
      <c r="D27" s="486"/>
      <c r="E27" s="486"/>
      <c r="F27" s="212"/>
      <c r="G27" s="213">
        <f>SUM(G23:G26)</f>
        <v>2136105</v>
      </c>
      <c r="H27" s="213"/>
      <c r="I27" s="213">
        <f t="shared" ref="I27:K27" si="5">SUM(I23:I26)</f>
        <v>0</v>
      </c>
      <c r="J27" s="213">
        <f t="shared" si="5"/>
        <v>0</v>
      </c>
      <c r="K27" s="223">
        <f t="shared" si="5"/>
        <v>0</v>
      </c>
    </row>
    <row r="28" spans="2:11" ht="15.75" customHeight="1" x14ac:dyDescent="0.3">
      <c r="B28" s="216" t="s">
        <v>90</v>
      </c>
      <c r="C28" s="217" t="s">
        <v>99</v>
      </c>
      <c r="D28" s="217"/>
      <c r="E28" s="214"/>
      <c r="F28" s="213"/>
      <c r="G28" s="213"/>
      <c r="H28" s="214"/>
      <c r="I28" s="214"/>
      <c r="J28" s="213"/>
      <c r="K28" s="223"/>
    </row>
    <row r="29" spans="2:11" ht="15.75" customHeight="1" x14ac:dyDescent="0.3">
      <c r="B29" s="224" t="s">
        <v>215</v>
      </c>
      <c r="C29" s="222" t="s">
        <v>43</v>
      </c>
      <c r="D29" s="211" t="s">
        <v>216</v>
      </c>
      <c r="E29" s="212">
        <v>109.76</v>
      </c>
      <c r="F29" s="212">
        <v>7950</v>
      </c>
      <c r="G29" s="220">
        <f t="shared" ref="G29:G30" si="6">+F29*E29</f>
        <v>872592</v>
      </c>
      <c r="H29" s="220">
        <f t="shared" ref="H29:H30" si="7">E$16</f>
        <v>0</v>
      </c>
      <c r="I29" s="211">
        <f t="shared" ref="I29:I30" si="8">+H29*G29</f>
        <v>0</v>
      </c>
      <c r="J29" s="212">
        <f t="shared" ref="J29:J30" si="9">I29-K29</f>
        <v>0</v>
      </c>
      <c r="K29" s="221"/>
    </row>
    <row r="30" spans="2:11" ht="15.75" customHeight="1" x14ac:dyDescent="0.3">
      <c r="B30" s="224" t="s">
        <v>217</v>
      </c>
      <c r="C30" s="222" t="s">
        <v>50</v>
      </c>
      <c r="D30" s="211" t="s">
        <v>13</v>
      </c>
      <c r="E30" s="212">
        <v>1</v>
      </c>
      <c r="F30" s="212">
        <v>38000</v>
      </c>
      <c r="G30" s="220">
        <f t="shared" si="6"/>
        <v>38000</v>
      </c>
      <c r="H30" s="220">
        <f t="shared" si="7"/>
        <v>0</v>
      </c>
      <c r="I30" s="211">
        <f t="shared" si="8"/>
        <v>0</v>
      </c>
      <c r="J30" s="212">
        <f t="shared" si="9"/>
        <v>0</v>
      </c>
      <c r="K30" s="221"/>
    </row>
    <row r="31" spans="2:11" ht="15.75" customHeight="1" x14ac:dyDescent="0.3">
      <c r="B31" s="497" t="s">
        <v>218</v>
      </c>
      <c r="C31" s="486"/>
      <c r="D31" s="486"/>
      <c r="E31" s="486"/>
      <c r="F31" s="212"/>
      <c r="G31" s="213">
        <f>SUM(G29:G30)</f>
        <v>910592</v>
      </c>
      <c r="H31" s="211"/>
      <c r="I31" s="213">
        <f t="shared" ref="I31:K31" si="10">SUM(I29:I30)</f>
        <v>0</v>
      </c>
      <c r="J31" s="213">
        <f t="shared" si="10"/>
        <v>0</v>
      </c>
      <c r="K31" s="223">
        <f t="shared" si="10"/>
        <v>0</v>
      </c>
    </row>
    <row r="32" spans="2:11" ht="15.75" customHeight="1" x14ac:dyDescent="0.3">
      <c r="B32" s="216" t="s">
        <v>91</v>
      </c>
      <c r="C32" s="217" t="s">
        <v>108</v>
      </c>
      <c r="D32" s="217"/>
      <c r="E32" s="211"/>
      <c r="F32" s="212"/>
      <c r="G32" s="213"/>
      <c r="H32" s="211"/>
      <c r="I32" s="214"/>
      <c r="J32" s="212"/>
      <c r="K32" s="215"/>
    </row>
    <row r="33" spans="2:11" ht="15.75" customHeight="1" x14ac:dyDescent="0.3">
      <c r="B33" s="224" t="s">
        <v>219</v>
      </c>
      <c r="C33" s="222" t="s">
        <v>0</v>
      </c>
      <c r="D33" s="225">
        <v>0.05</v>
      </c>
      <c r="E33" s="212">
        <v>1</v>
      </c>
      <c r="F33" s="212">
        <v>106805</v>
      </c>
      <c r="G33" s="220">
        <f t="shared" ref="G33:G34" si="11">+F33*E33</f>
        <v>106805</v>
      </c>
      <c r="H33" s="220">
        <f t="shared" ref="H33:H34" si="12">E$16</f>
        <v>0</v>
      </c>
      <c r="I33" s="211">
        <f t="shared" ref="I33:I34" si="13">+H33*G33</f>
        <v>0</v>
      </c>
      <c r="J33" s="212">
        <f t="shared" ref="J33:J34" si="14">I33-K33</f>
        <v>0</v>
      </c>
      <c r="K33" s="221"/>
    </row>
    <row r="34" spans="2:11" ht="15.75" customHeight="1" x14ac:dyDescent="0.3">
      <c r="B34" s="224" t="s">
        <v>220</v>
      </c>
      <c r="C34" s="222" t="s">
        <v>221</v>
      </c>
      <c r="D34" s="225">
        <v>0.2</v>
      </c>
      <c r="E34" s="212">
        <v>1</v>
      </c>
      <c r="F34" s="212">
        <v>182118</v>
      </c>
      <c r="G34" s="220">
        <f t="shared" si="11"/>
        <v>182118</v>
      </c>
      <c r="H34" s="220">
        <f t="shared" si="12"/>
        <v>0</v>
      </c>
      <c r="I34" s="211">
        <f t="shared" si="13"/>
        <v>0</v>
      </c>
      <c r="J34" s="212">
        <f t="shared" si="14"/>
        <v>0</v>
      </c>
      <c r="K34" s="221">
        <f>I34</f>
        <v>0</v>
      </c>
    </row>
    <row r="35" spans="2:11" ht="15.75" customHeight="1" x14ac:dyDescent="0.3">
      <c r="B35" s="497" t="s">
        <v>222</v>
      </c>
      <c r="C35" s="486"/>
      <c r="D35" s="486"/>
      <c r="E35" s="486"/>
      <c r="F35" s="212"/>
      <c r="G35" s="213">
        <f>SUM(G33:G34)</f>
        <v>288923</v>
      </c>
      <c r="H35" s="214"/>
      <c r="I35" s="213">
        <f t="shared" ref="I35:K35" si="15">SUM(I33:I34)</f>
        <v>0</v>
      </c>
      <c r="J35" s="213">
        <f t="shared" si="15"/>
        <v>0</v>
      </c>
      <c r="K35" s="223">
        <f t="shared" si="15"/>
        <v>0</v>
      </c>
    </row>
    <row r="36" spans="2:11" ht="15.75" customHeight="1" x14ac:dyDescent="0.3">
      <c r="B36" s="497" t="s">
        <v>223</v>
      </c>
      <c r="C36" s="486"/>
      <c r="D36" s="486"/>
      <c r="E36" s="486"/>
      <c r="F36" s="226"/>
      <c r="G36" s="227">
        <f>G35+G31+G27</f>
        <v>3335620</v>
      </c>
      <c r="H36" s="228"/>
      <c r="I36" s="213">
        <f t="shared" ref="I36:K36" si="16">I35+I31+I27</f>
        <v>0</v>
      </c>
      <c r="J36" s="213">
        <f t="shared" si="16"/>
        <v>0</v>
      </c>
      <c r="K36" s="223">
        <f t="shared" si="16"/>
        <v>0</v>
      </c>
    </row>
    <row r="37" spans="2:11" ht="15.75" customHeight="1" x14ac:dyDescent="0.3">
      <c r="B37" s="229">
        <v>2</v>
      </c>
      <c r="C37" s="230" t="s">
        <v>224</v>
      </c>
      <c r="D37" s="230"/>
      <c r="E37" s="231"/>
      <c r="F37" s="230"/>
      <c r="G37" s="232"/>
      <c r="H37" s="233"/>
      <c r="I37" s="232"/>
      <c r="J37" s="234"/>
      <c r="K37" s="235"/>
    </row>
    <row r="38" spans="2:11" ht="15.75" customHeight="1" x14ac:dyDescent="0.3">
      <c r="B38" s="236" t="s">
        <v>100</v>
      </c>
      <c r="C38" s="230" t="s">
        <v>88</v>
      </c>
      <c r="D38" s="230"/>
      <c r="E38" s="237"/>
      <c r="F38" s="238"/>
      <c r="G38" s="239"/>
      <c r="H38" s="240"/>
      <c r="I38" s="238"/>
      <c r="J38" s="238"/>
      <c r="K38" s="241"/>
    </row>
    <row r="39" spans="2:11" ht="15.75" customHeight="1" x14ac:dyDescent="0.3">
      <c r="B39" s="236" t="s">
        <v>225</v>
      </c>
      <c r="C39" s="242" t="s">
        <v>28</v>
      </c>
      <c r="D39" s="237" t="s">
        <v>7</v>
      </c>
      <c r="E39" s="238">
        <v>274</v>
      </c>
      <c r="F39" s="238">
        <v>1019</v>
      </c>
      <c r="G39" s="238">
        <f t="shared" ref="G39:G44" si="17">E39*F39</f>
        <v>279206</v>
      </c>
      <c r="H39" s="240">
        <f t="shared" ref="H39:H44" si="18">E$17</f>
        <v>15</v>
      </c>
      <c r="I39" s="238">
        <f t="shared" ref="I39:I44" si="19">+H39*G39</f>
        <v>4188090</v>
      </c>
      <c r="J39" s="238">
        <f t="shared" ref="J39:J44" si="20">I39-K39</f>
        <v>4188090</v>
      </c>
      <c r="K39" s="241"/>
    </row>
    <row r="40" spans="2:11" ht="15.75" customHeight="1" x14ac:dyDescent="0.3">
      <c r="B40" s="236" t="s">
        <v>226</v>
      </c>
      <c r="C40" s="242" t="s">
        <v>24</v>
      </c>
      <c r="D40" s="237" t="s">
        <v>22</v>
      </c>
      <c r="E40" s="238">
        <v>274</v>
      </c>
      <c r="F40" s="238">
        <v>815</v>
      </c>
      <c r="G40" s="238">
        <f t="shared" si="17"/>
        <v>223310</v>
      </c>
      <c r="H40" s="240">
        <f t="shared" si="18"/>
        <v>15</v>
      </c>
      <c r="I40" s="238">
        <f t="shared" si="19"/>
        <v>3349650</v>
      </c>
      <c r="J40" s="238">
        <f t="shared" si="20"/>
        <v>3349650</v>
      </c>
      <c r="K40" s="241"/>
    </row>
    <row r="41" spans="2:11" ht="15.75" customHeight="1" x14ac:dyDescent="0.3">
      <c r="B41" s="236" t="s">
        <v>227</v>
      </c>
      <c r="C41" s="242" t="s">
        <v>29</v>
      </c>
      <c r="D41" s="237" t="s">
        <v>22</v>
      </c>
      <c r="E41" s="238">
        <v>1372</v>
      </c>
      <c r="F41" s="238">
        <v>873</v>
      </c>
      <c r="G41" s="238">
        <f t="shared" si="17"/>
        <v>1197756</v>
      </c>
      <c r="H41" s="240">
        <f t="shared" si="18"/>
        <v>15</v>
      </c>
      <c r="I41" s="238">
        <f t="shared" si="19"/>
        <v>17966340</v>
      </c>
      <c r="J41" s="238">
        <f t="shared" si="20"/>
        <v>17966340</v>
      </c>
      <c r="K41" s="241"/>
    </row>
    <row r="42" spans="2:11" ht="15.75" customHeight="1" x14ac:dyDescent="0.3">
      <c r="B42" s="236" t="s">
        <v>228</v>
      </c>
      <c r="C42" s="242" t="s">
        <v>25</v>
      </c>
      <c r="D42" s="237" t="s">
        <v>22</v>
      </c>
      <c r="E42" s="238">
        <v>1372</v>
      </c>
      <c r="F42" s="238">
        <v>407</v>
      </c>
      <c r="G42" s="238">
        <f t="shared" si="17"/>
        <v>558404</v>
      </c>
      <c r="H42" s="240">
        <f t="shared" si="18"/>
        <v>15</v>
      </c>
      <c r="I42" s="238">
        <f t="shared" si="19"/>
        <v>8376060</v>
      </c>
      <c r="J42" s="238">
        <f t="shared" si="20"/>
        <v>8376060</v>
      </c>
      <c r="K42" s="241"/>
    </row>
    <row r="43" spans="2:11" ht="15.75" customHeight="1" x14ac:dyDescent="0.3">
      <c r="B43" s="236" t="s">
        <v>229</v>
      </c>
      <c r="C43" s="242" t="s">
        <v>30</v>
      </c>
      <c r="D43" s="237" t="s">
        <v>22</v>
      </c>
      <c r="E43" s="238">
        <v>1372</v>
      </c>
      <c r="F43" s="238">
        <v>244</v>
      </c>
      <c r="G43" s="238">
        <f t="shared" si="17"/>
        <v>334768</v>
      </c>
      <c r="H43" s="240">
        <f t="shared" si="18"/>
        <v>15</v>
      </c>
      <c r="I43" s="238">
        <f t="shared" si="19"/>
        <v>5021520</v>
      </c>
      <c r="J43" s="238">
        <f t="shared" si="20"/>
        <v>5021520</v>
      </c>
      <c r="K43" s="241"/>
    </row>
    <row r="44" spans="2:11" ht="15.75" customHeight="1" x14ac:dyDescent="0.3">
      <c r="B44" s="236" t="s">
        <v>230</v>
      </c>
      <c r="C44" s="242" t="s">
        <v>31</v>
      </c>
      <c r="D44" s="237" t="s">
        <v>13</v>
      </c>
      <c r="E44" s="238">
        <v>660</v>
      </c>
      <c r="F44" s="238">
        <v>407</v>
      </c>
      <c r="G44" s="238">
        <f t="shared" si="17"/>
        <v>268620</v>
      </c>
      <c r="H44" s="240">
        <f t="shared" si="18"/>
        <v>15</v>
      </c>
      <c r="I44" s="238">
        <f t="shared" si="19"/>
        <v>4029300</v>
      </c>
      <c r="J44" s="238">
        <f t="shared" si="20"/>
        <v>0</v>
      </c>
      <c r="K44" s="241">
        <f>I44</f>
        <v>4029300</v>
      </c>
    </row>
    <row r="45" spans="2:11" ht="15.75" customHeight="1" x14ac:dyDescent="0.3">
      <c r="B45" s="489" t="s">
        <v>231</v>
      </c>
      <c r="C45" s="486"/>
      <c r="D45" s="486"/>
      <c r="E45" s="486"/>
      <c r="F45" s="238"/>
      <c r="G45" s="239">
        <f>SUM(G39:G44)</f>
        <v>2862064</v>
      </c>
      <c r="H45" s="239"/>
      <c r="I45" s="239">
        <f t="shared" ref="I45:K45" si="21">SUM(I39:I44)</f>
        <v>42930960</v>
      </c>
      <c r="J45" s="239">
        <f t="shared" si="21"/>
        <v>38901660</v>
      </c>
      <c r="K45" s="243">
        <f t="shared" si="21"/>
        <v>4029300</v>
      </c>
    </row>
    <row r="46" spans="2:11" ht="15.75" customHeight="1" x14ac:dyDescent="0.3">
      <c r="B46" s="244" t="s">
        <v>101</v>
      </c>
      <c r="C46" s="230" t="s">
        <v>99</v>
      </c>
      <c r="D46" s="230"/>
      <c r="E46" s="237"/>
      <c r="F46" s="238"/>
      <c r="G46" s="239"/>
      <c r="H46" s="240"/>
      <c r="I46" s="238"/>
      <c r="J46" s="238"/>
      <c r="K46" s="241"/>
    </row>
    <row r="47" spans="2:11" ht="15.75" customHeight="1" x14ac:dyDescent="0.3">
      <c r="B47" s="236" t="s">
        <v>232</v>
      </c>
      <c r="C47" s="242" t="s">
        <v>51</v>
      </c>
      <c r="D47" s="237" t="s">
        <v>35</v>
      </c>
      <c r="E47" s="238">
        <v>274</v>
      </c>
      <c r="F47" s="238">
        <v>0</v>
      </c>
      <c r="G47" s="238">
        <f t="shared" ref="G47:G50" si="22">E47*F47</f>
        <v>0</v>
      </c>
      <c r="H47" s="240">
        <f>+I$19</f>
        <v>0</v>
      </c>
      <c r="I47" s="238">
        <f t="shared" ref="I47:I50" si="23">+H47*G47</f>
        <v>0</v>
      </c>
      <c r="J47" s="238">
        <f t="shared" ref="J47:J50" si="24">I47-K47</f>
        <v>0</v>
      </c>
      <c r="K47" s="241"/>
    </row>
    <row r="48" spans="2:11" ht="15.75" customHeight="1" x14ac:dyDescent="0.3">
      <c r="B48" s="236" t="s">
        <v>233</v>
      </c>
      <c r="C48" s="242" t="s">
        <v>45</v>
      </c>
      <c r="D48" s="237" t="s">
        <v>13</v>
      </c>
      <c r="E48" s="245">
        <v>0.82</v>
      </c>
      <c r="F48" s="238">
        <v>68000</v>
      </c>
      <c r="G48" s="238">
        <f t="shared" si="22"/>
        <v>55760</v>
      </c>
      <c r="H48" s="240">
        <f t="shared" ref="H48:H50" si="25">E$17</f>
        <v>15</v>
      </c>
      <c r="I48" s="238">
        <f t="shared" si="23"/>
        <v>836400</v>
      </c>
      <c r="J48" s="238">
        <f t="shared" si="24"/>
        <v>836400</v>
      </c>
      <c r="K48" s="241"/>
    </row>
    <row r="49" spans="2:11" ht="15.75" customHeight="1" x14ac:dyDescent="0.3">
      <c r="B49" s="236" t="s">
        <v>234</v>
      </c>
      <c r="C49" s="242" t="s">
        <v>43</v>
      </c>
      <c r="D49" s="237" t="s">
        <v>13</v>
      </c>
      <c r="E49" s="238">
        <v>109.76</v>
      </c>
      <c r="F49" s="238">
        <v>7950</v>
      </c>
      <c r="G49" s="238">
        <f t="shared" si="22"/>
        <v>872592</v>
      </c>
      <c r="H49" s="240">
        <f t="shared" si="25"/>
        <v>15</v>
      </c>
      <c r="I49" s="238">
        <f t="shared" si="23"/>
        <v>13088880</v>
      </c>
      <c r="J49" s="238">
        <f t="shared" si="24"/>
        <v>13088880</v>
      </c>
      <c r="K49" s="241"/>
    </row>
    <row r="50" spans="2:11" ht="15.75" customHeight="1" x14ac:dyDescent="0.3">
      <c r="B50" s="236" t="s">
        <v>235</v>
      </c>
      <c r="C50" s="242" t="s">
        <v>50</v>
      </c>
      <c r="D50" s="237" t="s">
        <v>13</v>
      </c>
      <c r="E50" s="238">
        <v>1</v>
      </c>
      <c r="F50" s="238">
        <v>38000</v>
      </c>
      <c r="G50" s="238">
        <f t="shared" si="22"/>
        <v>38000</v>
      </c>
      <c r="H50" s="240">
        <f t="shared" si="25"/>
        <v>15</v>
      </c>
      <c r="I50" s="238">
        <f t="shared" si="23"/>
        <v>570000</v>
      </c>
      <c r="J50" s="238">
        <f t="shared" si="24"/>
        <v>570000</v>
      </c>
      <c r="K50" s="241"/>
    </row>
    <row r="51" spans="2:11" ht="15.75" customHeight="1" x14ac:dyDescent="0.3">
      <c r="B51" s="489" t="s">
        <v>236</v>
      </c>
      <c r="C51" s="486"/>
      <c r="D51" s="486"/>
      <c r="E51" s="486"/>
      <c r="F51" s="238"/>
      <c r="G51" s="239">
        <f>SUM(G47:G50)</f>
        <v>966352</v>
      </c>
      <c r="H51" s="239"/>
      <c r="I51" s="239">
        <f t="shared" ref="I51:K51" si="26">SUM(I47:I50)</f>
        <v>14495280</v>
      </c>
      <c r="J51" s="239">
        <f t="shared" si="26"/>
        <v>14495280</v>
      </c>
      <c r="K51" s="243">
        <f t="shared" si="26"/>
        <v>0</v>
      </c>
    </row>
    <row r="52" spans="2:11" ht="15.75" customHeight="1" x14ac:dyDescent="0.3">
      <c r="B52" s="244" t="s">
        <v>102</v>
      </c>
      <c r="C52" s="230" t="s">
        <v>108</v>
      </c>
      <c r="D52" s="230"/>
      <c r="E52" s="237"/>
      <c r="F52" s="238"/>
      <c r="G52" s="238"/>
      <c r="H52" s="240"/>
      <c r="I52" s="238"/>
      <c r="J52" s="238"/>
      <c r="K52" s="241"/>
    </row>
    <row r="53" spans="2:11" ht="15.75" customHeight="1" x14ac:dyDescent="0.3">
      <c r="B53" s="236" t="s">
        <v>237</v>
      </c>
      <c r="C53" s="242" t="s">
        <v>0</v>
      </c>
      <c r="D53" s="246">
        <v>0.05</v>
      </c>
      <c r="E53" s="238">
        <v>1</v>
      </c>
      <c r="F53" s="238">
        <v>143103</v>
      </c>
      <c r="G53" s="238">
        <f t="shared" ref="G53:G54" si="27">E53*F53</f>
        <v>143103</v>
      </c>
      <c r="H53" s="240">
        <f t="shared" ref="H53:H54" si="28">E$17</f>
        <v>15</v>
      </c>
      <c r="I53" s="238">
        <f t="shared" ref="I53:I54" si="29">+H53*G53</f>
        <v>2146545</v>
      </c>
      <c r="J53" s="238">
        <f t="shared" ref="J53:J54" si="30">I53-K53</f>
        <v>0</v>
      </c>
      <c r="K53" s="241">
        <f>I53</f>
        <v>2146545</v>
      </c>
    </row>
    <row r="54" spans="2:11" ht="15.75" customHeight="1" x14ac:dyDescent="0.3">
      <c r="B54" s="236" t="s">
        <v>238</v>
      </c>
      <c r="C54" s="242" t="s">
        <v>1</v>
      </c>
      <c r="D54" s="246">
        <v>0.2</v>
      </c>
      <c r="E54" s="238">
        <v>1</v>
      </c>
      <c r="F54" s="238">
        <v>193270</v>
      </c>
      <c r="G54" s="238">
        <f t="shared" si="27"/>
        <v>193270</v>
      </c>
      <c r="H54" s="240">
        <f t="shared" si="28"/>
        <v>15</v>
      </c>
      <c r="I54" s="238">
        <f t="shared" si="29"/>
        <v>2899050</v>
      </c>
      <c r="J54" s="238">
        <f t="shared" si="30"/>
        <v>0</v>
      </c>
      <c r="K54" s="241">
        <f>I54</f>
        <v>2899050</v>
      </c>
    </row>
    <row r="55" spans="2:11" ht="15.75" customHeight="1" x14ac:dyDescent="0.3">
      <c r="B55" s="489" t="s">
        <v>239</v>
      </c>
      <c r="C55" s="486"/>
      <c r="D55" s="486"/>
      <c r="E55" s="486"/>
      <c r="F55" s="238"/>
      <c r="G55" s="239">
        <f>SUM(G53:G54)</f>
        <v>336373</v>
      </c>
      <c r="H55" s="239"/>
      <c r="I55" s="239">
        <f t="shared" ref="I55:K55" si="31">SUM(I52:I54)</f>
        <v>5045595</v>
      </c>
      <c r="J55" s="239">
        <f t="shared" si="31"/>
        <v>0</v>
      </c>
      <c r="K55" s="243">
        <f t="shared" si="31"/>
        <v>5045595</v>
      </c>
    </row>
    <row r="56" spans="2:11" ht="15.75" customHeight="1" x14ac:dyDescent="0.3">
      <c r="B56" s="489" t="s">
        <v>240</v>
      </c>
      <c r="C56" s="486"/>
      <c r="D56" s="486"/>
      <c r="E56" s="486"/>
      <c r="F56" s="238"/>
      <c r="G56" s="239">
        <f>G55+G51+G45</f>
        <v>4164789</v>
      </c>
      <c r="H56" s="239"/>
      <c r="I56" s="239">
        <f t="shared" ref="I56:K56" si="32">I55+I51+I45</f>
        <v>62471835</v>
      </c>
      <c r="J56" s="239">
        <f t="shared" si="32"/>
        <v>53396940</v>
      </c>
      <c r="K56" s="243">
        <f t="shared" si="32"/>
        <v>9074895</v>
      </c>
    </row>
    <row r="57" spans="2:11" ht="15.75" customHeight="1" x14ac:dyDescent="0.3">
      <c r="B57" s="247">
        <v>3</v>
      </c>
      <c r="C57" s="490" t="s">
        <v>241</v>
      </c>
      <c r="D57" s="486"/>
      <c r="E57" s="248"/>
      <c r="F57" s="249"/>
      <c r="G57" s="250"/>
      <c r="H57" s="251"/>
      <c r="I57" s="250"/>
      <c r="J57" s="251"/>
      <c r="K57" s="252"/>
    </row>
    <row r="58" spans="2:11" ht="15.75" customHeight="1" x14ac:dyDescent="0.3">
      <c r="B58" s="253" t="s">
        <v>126</v>
      </c>
      <c r="C58" s="254" t="s">
        <v>88</v>
      </c>
      <c r="D58" s="254"/>
      <c r="E58" s="255"/>
      <c r="F58" s="249"/>
      <c r="G58" s="250"/>
      <c r="H58" s="255"/>
      <c r="I58" s="256"/>
      <c r="J58" s="249"/>
      <c r="K58" s="257"/>
    </row>
    <row r="59" spans="2:11" ht="30" customHeight="1" x14ac:dyDescent="0.3">
      <c r="B59" s="258" t="s">
        <v>242</v>
      </c>
      <c r="C59" s="259" t="s">
        <v>210</v>
      </c>
      <c r="D59" s="251" t="s">
        <v>22</v>
      </c>
      <c r="E59" s="251">
        <v>1372</v>
      </c>
      <c r="F59" s="251">
        <v>873</v>
      </c>
      <c r="G59" s="251">
        <f t="shared" ref="G59:G62" si="33">E59*F59</f>
        <v>1197756</v>
      </c>
      <c r="H59" s="251">
        <f t="shared" ref="H59:H63" si="34">E$18</f>
        <v>0</v>
      </c>
      <c r="I59" s="251">
        <f t="shared" ref="I59:I62" si="35">+H59*G59</f>
        <v>0</v>
      </c>
      <c r="J59" s="251">
        <f t="shared" ref="J59:J62" si="36">I59-K59</f>
        <v>0</v>
      </c>
      <c r="K59" s="257"/>
    </row>
    <row r="60" spans="2:11" ht="15.75" customHeight="1" x14ac:dyDescent="0.3">
      <c r="B60" s="258" t="s">
        <v>243</v>
      </c>
      <c r="C60" s="260" t="s">
        <v>25</v>
      </c>
      <c r="D60" s="251" t="s">
        <v>22</v>
      </c>
      <c r="E60" s="251">
        <v>1372</v>
      </c>
      <c r="F60" s="249">
        <v>407</v>
      </c>
      <c r="G60" s="251">
        <f t="shared" si="33"/>
        <v>558404</v>
      </c>
      <c r="H60" s="251">
        <f t="shared" si="34"/>
        <v>0</v>
      </c>
      <c r="I60" s="251">
        <f t="shared" si="35"/>
        <v>0</v>
      </c>
      <c r="J60" s="249">
        <f t="shared" si="36"/>
        <v>0</v>
      </c>
      <c r="K60" s="257"/>
    </row>
    <row r="61" spans="2:11" ht="15.75" customHeight="1" x14ac:dyDescent="0.3">
      <c r="B61" s="258" t="s">
        <v>244</v>
      </c>
      <c r="C61" s="260" t="s">
        <v>30</v>
      </c>
      <c r="D61" s="251" t="s">
        <v>22</v>
      </c>
      <c r="E61" s="251">
        <v>1372</v>
      </c>
      <c r="F61" s="249">
        <v>244</v>
      </c>
      <c r="G61" s="251">
        <f t="shared" si="33"/>
        <v>334768</v>
      </c>
      <c r="H61" s="251">
        <f>E18</f>
        <v>0</v>
      </c>
      <c r="I61" s="251">
        <f t="shared" si="35"/>
        <v>0</v>
      </c>
      <c r="J61" s="249">
        <f t="shared" si="36"/>
        <v>0</v>
      </c>
      <c r="K61" s="257"/>
    </row>
    <row r="62" spans="2:11" ht="15.75" customHeight="1" x14ac:dyDescent="0.3">
      <c r="B62" s="258" t="s">
        <v>255</v>
      </c>
      <c r="C62" s="260" t="s">
        <v>31</v>
      </c>
      <c r="D62" s="251" t="s">
        <v>13</v>
      </c>
      <c r="E62" s="249">
        <v>111</v>
      </c>
      <c r="F62" s="249">
        <v>407</v>
      </c>
      <c r="G62" s="251">
        <f t="shared" si="33"/>
        <v>45177</v>
      </c>
      <c r="H62" s="251">
        <f t="shared" si="34"/>
        <v>0</v>
      </c>
      <c r="I62" s="251">
        <f t="shared" si="35"/>
        <v>0</v>
      </c>
      <c r="J62" s="249">
        <f t="shared" si="36"/>
        <v>0</v>
      </c>
      <c r="K62" s="257">
        <f>I62</f>
        <v>0</v>
      </c>
    </row>
    <row r="63" spans="2:11" ht="15.75" customHeight="1" x14ac:dyDescent="0.3">
      <c r="B63" s="485" t="s">
        <v>245</v>
      </c>
      <c r="C63" s="486"/>
      <c r="D63" s="486"/>
      <c r="E63" s="486"/>
      <c r="F63" s="249"/>
      <c r="G63" s="250">
        <f>SUM(G59:G62)</f>
        <v>2136105</v>
      </c>
      <c r="H63" s="251">
        <f t="shared" si="34"/>
        <v>0</v>
      </c>
      <c r="I63" s="250">
        <f t="shared" ref="I63:K63" si="37">SUM(I59:I62)</f>
        <v>0</v>
      </c>
      <c r="J63" s="250">
        <f t="shared" si="37"/>
        <v>0</v>
      </c>
      <c r="K63" s="261">
        <f t="shared" si="37"/>
        <v>0</v>
      </c>
    </row>
    <row r="64" spans="2:11" ht="15.75" customHeight="1" x14ac:dyDescent="0.3">
      <c r="B64" s="253" t="s">
        <v>109</v>
      </c>
      <c r="C64" s="254" t="s">
        <v>99</v>
      </c>
      <c r="D64" s="254"/>
      <c r="E64" s="256"/>
      <c r="F64" s="250"/>
      <c r="G64" s="250"/>
      <c r="H64" s="256"/>
      <c r="I64" s="256"/>
      <c r="J64" s="250"/>
      <c r="K64" s="261"/>
    </row>
    <row r="65" spans="2:11" ht="15.75" customHeight="1" x14ac:dyDescent="0.3">
      <c r="B65" s="258" t="s">
        <v>246</v>
      </c>
      <c r="C65" s="260" t="s">
        <v>43</v>
      </c>
      <c r="D65" s="255" t="s">
        <v>216</v>
      </c>
      <c r="E65" s="249">
        <v>109.76</v>
      </c>
      <c r="F65" s="249">
        <v>7950</v>
      </c>
      <c r="G65" s="251">
        <f t="shared" ref="G65:G66" si="38">E65*F65</f>
        <v>872592</v>
      </c>
      <c r="H65" s="251">
        <f t="shared" ref="H65:H66" si="39">E$18</f>
        <v>0</v>
      </c>
      <c r="I65" s="255">
        <f t="shared" ref="I65:I66" si="40">+H65*G65</f>
        <v>0</v>
      </c>
      <c r="J65" s="251">
        <f t="shared" ref="J65:J66" si="41">I65-K65</f>
        <v>0</v>
      </c>
      <c r="K65" s="257"/>
    </row>
    <row r="66" spans="2:11" ht="15.75" customHeight="1" x14ac:dyDescent="0.3">
      <c r="B66" s="258" t="s">
        <v>247</v>
      </c>
      <c r="C66" s="260" t="s">
        <v>50</v>
      </c>
      <c r="D66" s="255" t="s">
        <v>13</v>
      </c>
      <c r="E66" s="249">
        <v>1</v>
      </c>
      <c r="F66" s="249">
        <v>38000</v>
      </c>
      <c r="G66" s="251">
        <f t="shared" si="38"/>
        <v>38000</v>
      </c>
      <c r="H66" s="251">
        <f t="shared" si="39"/>
        <v>0</v>
      </c>
      <c r="I66" s="255">
        <f t="shared" si="40"/>
        <v>0</v>
      </c>
      <c r="J66" s="251">
        <f t="shared" si="41"/>
        <v>0</v>
      </c>
      <c r="K66" s="257"/>
    </row>
    <row r="67" spans="2:11" ht="15.75" customHeight="1" x14ac:dyDescent="0.3">
      <c r="B67" s="485" t="s">
        <v>248</v>
      </c>
      <c r="C67" s="486"/>
      <c r="D67" s="486"/>
      <c r="E67" s="486"/>
      <c r="F67" s="249"/>
      <c r="G67" s="250">
        <f>SUM(G65:G66)</f>
        <v>910592</v>
      </c>
      <c r="H67" s="250"/>
      <c r="I67" s="250">
        <f t="shared" ref="I67:K67" si="42">SUM(I65:I66)</f>
        <v>0</v>
      </c>
      <c r="J67" s="250">
        <f t="shared" si="42"/>
        <v>0</v>
      </c>
      <c r="K67" s="261">
        <f t="shared" si="42"/>
        <v>0</v>
      </c>
    </row>
    <row r="68" spans="2:11" ht="15.75" customHeight="1" x14ac:dyDescent="0.3">
      <c r="B68" s="253" t="s">
        <v>91</v>
      </c>
      <c r="C68" s="254" t="s">
        <v>108</v>
      </c>
      <c r="D68" s="254"/>
      <c r="E68" s="255"/>
      <c r="F68" s="249"/>
      <c r="G68" s="250"/>
      <c r="H68" s="255"/>
      <c r="I68" s="256"/>
      <c r="J68" s="249"/>
      <c r="K68" s="257"/>
    </row>
    <row r="69" spans="2:11" ht="15.75" customHeight="1" x14ac:dyDescent="0.3">
      <c r="B69" s="258" t="s">
        <v>249</v>
      </c>
      <c r="C69" s="260" t="s">
        <v>0</v>
      </c>
      <c r="D69" s="262">
        <v>0.05</v>
      </c>
      <c r="E69" s="249">
        <v>1</v>
      </c>
      <c r="F69" s="249">
        <v>106805</v>
      </c>
      <c r="G69" s="251">
        <f t="shared" ref="G69:G70" si="43">E69*F69</f>
        <v>106805</v>
      </c>
      <c r="H69" s="251">
        <f t="shared" ref="H69:H70" si="44">E$18</f>
        <v>0</v>
      </c>
      <c r="I69" s="255">
        <f t="shared" ref="I69:I70" si="45">+H69*G69</f>
        <v>0</v>
      </c>
      <c r="J69" s="251">
        <f t="shared" ref="J69:J70" si="46">I69-K69</f>
        <v>0</v>
      </c>
      <c r="K69" s="257">
        <f t="shared" ref="K69:K70" si="47">I69</f>
        <v>0</v>
      </c>
    </row>
    <row r="70" spans="2:11" ht="15.75" customHeight="1" x14ac:dyDescent="0.3">
      <c r="B70" s="258" t="s">
        <v>250</v>
      </c>
      <c r="C70" s="260" t="s">
        <v>221</v>
      </c>
      <c r="D70" s="262">
        <v>0.2</v>
      </c>
      <c r="E70" s="249">
        <v>1</v>
      </c>
      <c r="F70" s="249">
        <v>182118</v>
      </c>
      <c r="G70" s="251">
        <f t="shared" si="43"/>
        <v>182118</v>
      </c>
      <c r="H70" s="251">
        <f t="shared" si="44"/>
        <v>0</v>
      </c>
      <c r="I70" s="255">
        <f t="shared" si="45"/>
        <v>0</v>
      </c>
      <c r="J70" s="251">
        <f t="shared" si="46"/>
        <v>0</v>
      </c>
      <c r="K70" s="261">
        <f t="shared" si="47"/>
        <v>0</v>
      </c>
    </row>
    <row r="71" spans="2:11" ht="15.75" customHeight="1" x14ac:dyDescent="0.3">
      <c r="B71" s="485" t="s">
        <v>251</v>
      </c>
      <c r="C71" s="486"/>
      <c r="D71" s="486"/>
      <c r="E71" s="486"/>
      <c r="F71" s="249"/>
      <c r="G71" s="250">
        <f>SUM(G69:G70)</f>
        <v>288923</v>
      </c>
      <c r="H71" s="250"/>
      <c r="I71" s="250">
        <f t="shared" ref="I71:K71" si="48">SUM(I69:I70)</f>
        <v>0</v>
      </c>
      <c r="J71" s="250">
        <f t="shared" si="48"/>
        <v>0</v>
      </c>
      <c r="K71" s="261">
        <f t="shared" si="48"/>
        <v>0</v>
      </c>
    </row>
    <row r="72" spans="2:11" ht="15.75" customHeight="1" x14ac:dyDescent="0.3">
      <c r="B72" s="485" t="s">
        <v>252</v>
      </c>
      <c r="C72" s="486"/>
      <c r="D72" s="486"/>
      <c r="E72" s="486"/>
      <c r="F72" s="263"/>
      <c r="G72" s="264">
        <f>G71+G67+G63</f>
        <v>3335620</v>
      </c>
      <c r="H72" s="264"/>
      <c r="I72" s="250">
        <f t="shared" ref="I72:K72" si="49">I71+I67+I63</f>
        <v>0</v>
      </c>
      <c r="J72" s="250">
        <f t="shared" si="49"/>
        <v>0</v>
      </c>
      <c r="K72" s="261">
        <f t="shared" si="49"/>
        <v>0</v>
      </c>
    </row>
    <row r="73" spans="2:11" ht="15.75" customHeight="1" thickBot="1" x14ac:dyDescent="0.35">
      <c r="B73" s="507" t="s">
        <v>253</v>
      </c>
      <c r="C73" s="488"/>
      <c r="D73" s="488"/>
      <c r="E73" s="488"/>
      <c r="F73" s="156"/>
      <c r="G73" s="157">
        <f>G72+G56+G36</f>
        <v>10836029</v>
      </c>
      <c r="H73" s="157"/>
      <c r="I73" s="157">
        <f t="shared" ref="I73:K73" si="50">I72+I56+I36</f>
        <v>62471835</v>
      </c>
      <c r="J73" s="157">
        <f t="shared" si="50"/>
        <v>53396940</v>
      </c>
      <c r="K73" s="158">
        <f t="shared" si="50"/>
        <v>9074895</v>
      </c>
    </row>
    <row r="74" spans="2:11" ht="15.75" customHeight="1" x14ac:dyDescent="0.3">
      <c r="E74" s="129"/>
    </row>
    <row r="75" spans="2:11" ht="15.75" customHeight="1" x14ac:dyDescent="0.3">
      <c r="E75" s="129"/>
      <c r="G75" s="142"/>
    </row>
    <row r="76" spans="2:11" ht="15.75" customHeight="1" x14ac:dyDescent="0.3">
      <c r="E76" s="129"/>
      <c r="G76" s="120"/>
    </row>
    <row r="77" spans="2:11" ht="15.75" customHeight="1" x14ac:dyDescent="0.3">
      <c r="E77" s="129"/>
      <c r="G77" s="66"/>
    </row>
    <row r="78" spans="2:11" ht="15.75" customHeight="1" x14ac:dyDescent="0.3">
      <c r="E78" s="129"/>
    </row>
    <row r="79" spans="2:11" ht="15.75" customHeight="1" x14ac:dyDescent="0.3">
      <c r="E79" s="129"/>
    </row>
    <row r="80" spans="2:11" ht="15.75" customHeight="1" x14ac:dyDescent="0.3">
      <c r="E80" s="129"/>
    </row>
    <row r="81" spans="5:5" ht="15.75" customHeight="1" x14ac:dyDescent="0.3">
      <c r="E81" s="129"/>
    </row>
    <row r="82" spans="5:5" ht="15.75" customHeight="1" x14ac:dyDescent="0.3">
      <c r="E82" s="129"/>
    </row>
    <row r="83" spans="5:5" ht="15.75" customHeight="1" x14ac:dyDescent="0.3">
      <c r="E83" s="129"/>
    </row>
    <row r="84" spans="5:5" ht="15.75" customHeight="1" x14ac:dyDescent="0.3">
      <c r="E84" s="129"/>
    </row>
    <row r="85" spans="5:5" ht="15.75" customHeight="1" x14ac:dyDescent="0.3">
      <c r="E85" s="129"/>
    </row>
    <row r="86" spans="5:5" ht="15.75" customHeight="1" x14ac:dyDescent="0.3">
      <c r="E86" s="129"/>
    </row>
    <row r="87" spans="5:5" ht="15.75" customHeight="1" x14ac:dyDescent="0.3">
      <c r="E87" s="129"/>
    </row>
    <row r="88" spans="5:5" ht="15.75" customHeight="1" x14ac:dyDescent="0.3">
      <c r="E88" s="129"/>
    </row>
    <row r="89" spans="5:5" ht="15.75" customHeight="1" x14ac:dyDescent="0.3">
      <c r="E89" s="129"/>
    </row>
    <row r="90" spans="5:5" ht="15.75" customHeight="1" x14ac:dyDescent="0.3">
      <c r="E90" s="129"/>
    </row>
    <row r="91" spans="5:5" ht="15.75" customHeight="1" x14ac:dyDescent="0.3">
      <c r="E91" s="129"/>
    </row>
    <row r="92" spans="5:5" ht="15.75" customHeight="1" x14ac:dyDescent="0.3">
      <c r="E92" s="129"/>
    </row>
    <row r="93" spans="5:5" ht="15.75" customHeight="1" x14ac:dyDescent="0.3">
      <c r="E93" s="129"/>
    </row>
    <row r="94" spans="5:5" ht="15.75" customHeight="1" x14ac:dyDescent="0.3">
      <c r="E94" s="129"/>
    </row>
    <row r="95" spans="5:5" ht="15.75" customHeight="1" x14ac:dyDescent="0.3">
      <c r="E95" s="129"/>
    </row>
    <row r="96" spans="5:5" ht="15.75" customHeight="1" x14ac:dyDescent="0.3">
      <c r="E96" s="129"/>
    </row>
    <row r="97" spans="5:5" ht="15.75" customHeight="1" x14ac:dyDescent="0.3">
      <c r="E97" s="129"/>
    </row>
    <row r="98" spans="5:5" ht="15.75" customHeight="1" x14ac:dyDescent="0.3">
      <c r="E98" s="129"/>
    </row>
    <row r="99" spans="5:5" ht="15.75" customHeight="1" x14ac:dyDescent="0.3">
      <c r="E99" s="129"/>
    </row>
    <row r="100" spans="5:5" ht="15.75" customHeight="1" x14ac:dyDescent="0.3">
      <c r="E100" s="129"/>
    </row>
    <row r="101" spans="5:5" ht="15.75" customHeight="1" x14ac:dyDescent="0.3">
      <c r="E101" s="129"/>
    </row>
    <row r="102" spans="5:5" ht="15.75" customHeight="1" x14ac:dyDescent="0.3">
      <c r="E102" s="129"/>
    </row>
    <row r="103" spans="5:5" ht="15.75" customHeight="1" x14ac:dyDescent="0.3">
      <c r="E103" s="129"/>
    </row>
    <row r="104" spans="5:5" ht="15.75" customHeight="1" x14ac:dyDescent="0.3">
      <c r="E104" s="129"/>
    </row>
    <row r="105" spans="5:5" ht="15.75" customHeight="1" x14ac:dyDescent="0.3">
      <c r="E105" s="129"/>
    </row>
    <row r="106" spans="5:5" ht="15.75" customHeight="1" x14ac:dyDescent="0.3">
      <c r="E106" s="129"/>
    </row>
    <row r="107" spans="5:5" ht="15.75" customHeight="1" x14ac:dyDescent="0.3">
      <c r="E107" s="129"/>
    </row>
    <row r="108" spans="5:5" ht="15.75" customHeight="1" x14ac:dyDescent="0.3">
      <c r="E108" s="129"/>
    </row>
    <row r="109" spans="5:5" ht="15.75" customHeight="1" x14ac:dyDescent="0.3">
      <c r="E109" s="129"/>
    </row>
    <row r="110" spans="5:5" ht="15.75" customHeight="1" x14ac:dyDescent="0.3">
      <c r="E110" s="129"/>
    </row>
    <row r="111" spans="5:5" ht="15.75" customHeight="1" x14ac:dyDescent="0.3">
      <c r="E111" s="129"/>
    </row>
    <row r="112" spans="5:5" ht="15.75" customHeight="1" x14ac:dyDescent="0.3">
      <c r="E112" s="129"/>
    </row>
    <row r="113" spans="5:5" ht="15.75" customHeight="1" x14ac:dyDescent="0.3">
      <c r="E113" s="129"/>
    </row>
    <row r="114" spans="5:5" ht="15.75" customHeight="1" x14ac:dyDescent="0.3">
      <c r="E114" s="129"/>
    </row>
    <row r="115" spans="5:5" ht="15.75" customHeight="1" x14ac:dyDescent="0.3">
      <c r="E115" s="129"/>
    </row>
    <row r="116" spans="5:5" ht="15.75" customHeight="1" x14ac:dyDescent="0.3">
      <c r="E116" s="129"/>
    </row>
    <row r="117" spans="5:5" ht="15.75" customHeight="1" x14ac:dyDescent="0.3">
      <c r="E117" s="129"/>
    </row>
    <row r="118" spans="5:5" ht="15.75" customHeight="1" x14ac:dyDescent="0.3">
      <c r="E118" s="129"/>
    </row>
    <row r="119" spans="5:5" ht="15.75" customHeight="1" x14ac:dyDescent="0.3">
      <c r="E119" s="129"/>
    </row>
    <row r="120" spans="5:5" ht="15.75" customHeight="1" x14ac:dyDescent="0.3">
      <c r="E120" s="129"/>
    </row>
    <row r="121" spans="5:5" ht="15.75" customHeight="1" x14ac:dyDescent="0.3">
      <c r="E121" s="129"/>
    </row>
    <row r="122" spans="5:5" ht="15.75" customHeight="1" x14ac:dyDescent="0.3">
      <c r="E122" s="129"/>
    </row>
    <row r="123" spans="5:5" ht="15.75" customHeight="1" x14ac:dyDescent="0.3">
      <c r="E123" s="129"/>
    </row>
    <row r="124" spans="5:5" ht="15.75" customHeight="1" x14ac:dyDescent="0.3">
      <c r="E124" s="129"/>
    </row>
    <row r="125" spans="5:5" ht="15.75" customHeight="1" x14ac:dyDescent="0.3">
      <c r="E125" s="129"/>
    </row>
    <row r="126" spans="5:5" ht="15.75" customHeight="1" x14ac:dyDescent="0.3">
      <c r="E126" s="129"/>
    </row>
    <row r="127" spans="5:5" ht="15.75" customHeight="1" x14ac:dyDescent="0.3">
      <c r="E127" s="129"/>
    </row>
    <row r="128" spans="5:5" ht="15.75" customHeight="1" x14ac:dyDescent="0.3">
      <c r="E128" s="129"/>
    </row>
    <row r="129" spans="5:5" ht="15.75" customHeight="1" x14ac:dyDescent="0.3">
      <c r="E129" s="129"/>
    </row>
    <row r="130" spans="5:5" ht="15.75" customHeight="1" x14ac:dyDescent="0.3">
      <c r="E130" s="129"/>
    </row>
    <row r="131" spans="5:5" ht="15.75" customHeight="1" x14ac:dyDescent="0.3">
      <c r="E131" s="129"/>
    </row>
    <row r="132" spans="5:5" ht="15.75" customHeight="1" x14ac:dyDescent="0.3">
      <c r="E132" s="129"/>
    </row>
    <row r="133" spans="5:5" ht="15.75" customHeight="1" x14ac:dyDescent="0.3">
      <c r="E133" s="129"/>
    </row>
    <row r="134" spans="5:5" ht="15.75" customHeight="1" x14ac:dyDescent="0.3">
      <c r="E134" s="129"/>
    </row>
    <row r="135" spans="5:5" ht="15.75" customHeight="1" x14ac:dyDescent="0.3">
      <c r="E135" s="129"/>
    </row>
    <row r="136" spans="5:5" ht="15.75" customHeight="1" x14ac:dyDescent="0.3">
      <c r="E136" s="129"/>
    </row>
    <row r="137" spans="5:5" ht="15.75" customHeight="1" x14ac:dyDescent="0.3">
      <c r="E137" s="129"/>
    </row>
    <row r="138" spans="5:5" ht="15.75" customHeight="1" x14ac:dyDescent="0.3">
      <c r="E138" s="129"/>
    </row>
    <row r="139" spans="5:5" ht="15.75" customHeight="1" x14ac:dyDescent="0.3">
      <c r="E139" s="129"/>
    </row>
    <row r="140" spans="5:5" ht="15.75" customHeight="1" x14ac:dyDescent="0.3">
      <c r="E140" s="129"/>
    </row>
    <row r="141" spans="5:5" ht="15.75" customHeight="1" x14ac:dyDescent="0.3">
      <c r="E141" s="129"/>
    </row>
    <row r="142" spans="5:5" ht="15.75" customHeight="1" x14ac:dyDescent="0.3">
      <c r="E142" s="129"/>
    </row>
    <row r="143" spans="5:5" ht="15.75" customHeight="1" x14ac:dyDescent="0.3">
      <c r="E143" s="129"/>
    </row>
    <row r="144" spans="5:5" ht="15.75" customHeight="1" x14ac:dyDescent="0.3">
      <c r="E144" s="129"/>
    </row>
    <row r="145" spans="5:5" ht="15.75" customHeight="1" x14ac:dyDescent="0.3">
      <c r="E145" s="129"/>
    </row>
    <row r="146" spans="5:5" ht="15.75" customHeight="1" x14ac:dyDescent="0.3">
      <c r="E146" s="129"/>
    </row>
    <row r="147" spans="5:5" ht="15.75" customHeight="1" x14ac:dyDescent="0.3">
      <c r="E147" s="129"/>
    </row>
    <row r="148" spans="5:5" ht="15.75" customHeight="1" x14ac:dyDescent="0.3">
      <c r="E148" s="129"/>
    </row>
    <row r="149" spans="5:5" ht="15.75" customHeight="1" x14ac:dyDescent="0.3">
      <c r="E149" s="129"/>
    </row>
    <row r="150" spans="5:5" ht="15.75" customHeight="1" x14ac:dyDescent="0.3">
      <c r="E150" s="129"/>
    </row>
    <row r="151" spans="5:5" ht="15.75" customHeight="1" x14ac:dyDescent="0.3">
      <c r="E151" s="129"/>
    </row>
    <row r="152" spans="5:5" ht="15.75" customHeight="1" x14ac:dyDescent="0.3">
      <c r="E152" s="129"/>
    </row>
    <row r="153" spans="5:5" ht="15.75" customHeight="1" x14ac:dyDescent="0.3">
      <c r="E153" s="129"/>
    </row>
    <row r="154" spans="5:5" ht="15.75" customHeight="1" x14ac:dyDescent="0.3">
      <c r="E154" s="129"/>
    </row>
    <row r="155" spans="5:5" ht="15.75" customHeight="1" x14ac:dyDescent="0.3">
      <c r="E155" s="129"/>
    </row>
    <row r="156" spans="5:5" ht="15.75" customHeight="1" x14ac:dyDescent="0.3">
      <c r="E156" s="129"/>
    </row>
    <row r="157" spans="5:5" ht="15.75" customHeight="1" x14ac:dyDescent="0.3">
      <c r="E157" s="129"/>
    </row>
    <row r="158" spans="5:5" ht="15.75" customHeight="1" x14ac:dyDescent="0.3">
      <c r="E158" s="129"/>
    </row>
    <row r="159" spans="5:5" ht="15.75" customHeight="1" x14ac:dyDescent="0.3">
      <c r="E159" s="129"/>
    </row>
    <row r="160" spans="5:5" ht="15.75" customHeight="1" x14ac:dyDescent="0.3">
      <c r="E160" s="129"/>
    </row>
    <row r="161" spans="5:5" ht="15.75" customHeight="1" x14ac:dyDescent="0.3">
      <c r="E161" s="129"/>
    </row>
    <row r="162" spans="5:5" ht="15.75" customHeight="1" x14ac:dyDescent="0.3">
      <c r="E162" s="129"/>
    </row>
    <row r="163" spans="5:5" ht="15.75" customHeight="1" x14ac:dyDescent="0.3">
      <c r="E163" s="129"/>
    </row>
    <row r="164" spans="5:5" ht="15.75" customHeight="1" x14ac:dyDescent="0.3">
      <c r="E164" s="129"/>
    </row>
    <row r="165" spans="5:5" ht="15.75" customHeight="1" x14ac:dyDescent="0.3">
      <c r="E165" s="129"/>
    </row>
    <row r="166" spans="5:5" ht="15.75" customHeight="1" x14ac:dyDescent="0.3">
      <c r="E166" s="129"/>
    </row>
    <row r="167" spans="5:5" ht="15.75" customHeight="1" x14ac:dyDescent="0.3">
      <c r="E167" s="129"/>
    </row>
    <row r="168" spans="5:5" ht="15.75" customHeight="1" x14ac:dyDescent="0.3">
      <c r="E168" s="129"/>
    </row>
    <row r="169" spans="5:5" ht="15.75" customHeight="1" x14ac:dyDescent="0.3">
      <c r="E169" s="129"/>
    </row>
    <row r="170" spans="5:5" ht="15.75" customHeight="1" x14ac:dyDescent="0.3">
      <c r="E170" s="129"/>
    </row>
    <row r="171" spans="5:5" ht="15.75" customHeight="1" x14ac:dyDescent="0.3">
      <c r="E171" s="129"/>
    </row>
    <row r="172" spans="5:5" ht="15.75" customHeight="1" x14ac:dyDescent="0.3">
      <c r="E172" s="129"/>
    </row>
    <row r="173" spans="5:5" ht="15.75" customHeight="1" x14ac:dyDescent="0.3">
      <c r="E173" s="129"/>
    </row>
    <row r="174" spans="5:5" ht="15.75" customHeight="1" x14ac:dyDescent="0.3">
      <c r="E174" s="129"/>
    </row>
    <row r="175" spans="5:5" ht="15.75" customHeight="1" x14ac:dyDescent="0.3">
      <c r="E175" s="129"/>
    </row>
    <row r="176" spans="5:5" ht="15.75" customHeight="1" x14ac:dyDescent="0.3">
      <c r="E176" s="129"/>
    </row>
    <row r="177" spans="5:5" ht="15.75" customHeight="1" x14ac:dyDescent="0.3">
      <c r="E177" s="129"/>
    </row>
    <row r="178" spans="5:5" ht="15.75" customHeight="1" x14ac:dyDescent="0.3">
      <c r="E178" s="129"/>
    </row>
    <row r="179" spans="5:5" ht="15.75" customHeight="1" x14ac:dyDescent="0.3">
      <c r="E179" s="129"/>
    </row>
    <row r="180" spans="5:5" ht="15.75" customHeight="1" x14ac:dyDescent="0.3">
      <c r="E180" s="129"/>
    </row>
    <row r="181" spans="5:5" ht="15.75" customHeight="1" x14ac:dyDescent="0.3">
      <c r="E181" s="129"/>
    </row>
    <row r="182" spans="5:5" ht="15.75" customHeight="1" x14ac:dyDescent="0.3">
      <c r="E182" s="129"/>
    </row>
    <row r="183" spans="5:5" ht="15.75" customHeight="1" x14ac:dyDescent="0.3">
      <c r="E183" s="129"/>
    </row>
    <row r="184" spans="5:5" ht="15.75" customHeight="1" x14ac:dyDescent="0.3">
      <c r="E184" s="129"/>
    </row>
    <row r="185" spans="5:5" ht="15.75" customHeight="1" x14ac:dyDescent="0.3">
      <c r="E185" s="129"/>
    </row>
    <row r="186" spans="5:5" ht="15.75" customHeight="1" x14ac:dyDescent="0.3">
      <c r="E186" s="129"/>
    </row>
    <row r="187" spans="5:5" ht="15.75" customHeight="1" x14ac:dyDescent="0.3">
      <c r="E187" s="129"/>
    </row>
    <row r="188" spans="5:5" ht="15.75" customHeight="1" x14ac:dyDescent="0.3">
      <c r="E188" s="129"/>
    </row>
    <row r="189" spans="5:5" ht="15.75" customHeight="1" x14ac:dyDescent="0.3">
      <c r="E189" s="129"/>
    </row>
    <row r="190" spans="5:5" ht="15.75" customHeight="1" x14ac:dyDescent="0.3">
      <c r="E190" s="129"/>
    </row>
    <row r="191" spans="5:5" ht="15.75" customHeight="1" x14ac:dyDescent="0.3">
      <c r="E191" s="129"/>
    </row>
    <row r="192" spans="5:5" ht="15.75" customHeight="1" x14ac:dyDescent="0.3">
      <c r="E192" s="129"/>
    </row>
    <row r="193" spans="5:5" ht="15.75" customHeight="1" x14ac:dyDescent="0.3">
      <c r="E193" s="129"/>
    </row>
    <row r="194" spans="5:5" ht="15.75" customHeight="1" x14ac:dyDescent="0.3">
      <c r="E194" s="129"/>
    </row>
    <row r="195" spans="5:5" ht="15.75" customHeight="1" x14ac:dyDescent="0.3">
      <c r="E195" s="129"/>
    </row>
    <row r="196" spans="5:5" ht="15.75" customHeight="1" x14ac:dyDescent="0.3">
      <c r="E196" s="129"/>
    </row>
    <row r="197" spans="5:5" ht="15.75" customHeight="1" x14ac:dyDescent="0.3">
      <c r="E197" s="129"/>
    </row>
    <row r="198" spans="5:5" ht="15.75" customHeight="1" x14ac:dyDescent="0.3">
      <c r="E198" s="129"/>
    </row>
    <row r="199" spans="5:5" ht="15.75" customHeight="1" x14ac:dyDescent="0.3">
      <c r="E199" s="129"/>
    </row>
    <row r="200" spans="5:5" ht="15.75" customHeight="1" x14ac:dyDescent="0.3">
      <c r="E200" s="129"/>
    </row>
    <row r="201" spans="5:5" ht="15.75" customHeight="1" x14ac:dyDescent="0.3">
      <c r="E201" s="129"/>
    </row>
    <row r="202" spans="5:5" ht="15.75" customHeight="1" x14ac:dyDescent="0.3">
      <c r="E202" s="129"/>
    </row>
    <row r="203" spans="5:5" ht="15.75" customHeight="1" x14ac:dyDescent="0.3">
      <c r="E203" s="129"/>
    </row>
    <row r="204" spans="5:5" ht="15.75" customHeight="1" x14ac:dyDescent="0.3">
      <c r="E204" s="129"/>
    </row>
    <row r="205" spans="5:5" ht="15.75" customHeight="1" x14ac:dyDescent="0.3">
      <c r="E205" s="129"/>
    </row>
    <row r="206" spans="5:5" ht="15.75" customHeight="1" x14ac:dyDescent="0.3">
      <c r="E206" s="129"/>
    </row>
    <row r="207" spans="5:5" ht="15.75" customHeight="1" x14ac:dyDescent="0.3">
      <c r="E207" s="129"/>
    </row>
    <row r="208" spans="5:5" ht="15.75" customHeight="1" x14ac:dyDescent="0.3">
      <c r="E208" s="129"/>
    </row>
    <row r="209" spans="5:5" ht="15.75" customHeight="1" x14ac:dyDescent="0.3">
      <c r="E209" s="129"/>
    </row>
    <row r="210" spans="5:5" ht="15.75" customHeight="1" x14ac:dyDescent="0.3">
      <c r="E210" s="129"/>
    </row>
    <row r="211" spans="5:5" ht="15.75" customHeight="1" x14ac:dyDescent="0.3">
      <c r="E211" s="129"/>
    </row>
    <row r="212" spans="5:5" ht="15.75" customHeight="1" x14ac:dyDescent="0.3">
      <c r="E212" s="129"/>
    </row>
    <row r="213" spans="5:5" ht="15.75" customHeight="1" x14ac:dyDescent="0.3">
      <c r="E213" s="129"/>
    </row>
    <row r="214" spans="5:5" ht="15.75" customHeight="1" x14ac:dyDescent="0.3">
      <c r="E214" s="129"/>
    </row>
    <row r="215" spans="5:5" ht="15.75" customHeight="1" x14ac:dyDescent="0.3">
      <c r="E215" s="129"/>
    </row>
    <row r="216" spans="5:5" ht="15.75" customHeight="1" x14ac:dyDescent="0.3">
      <c r="E216" s="129"/>
    </row>
    <row r="217" spans="5:5" ht="15.75" customHeight="1" x14ac:dyDescent="0.3">
      <c r="E217" s="129"/>
    </row>
    <row r="218" spans="5:5" ht="15.75" customHeight="1" x14ac:dyDescent="0.3">
      <c r="E218" s="129"/>
    </row>
    <row r="219" spans="5:5" ht="15.75" customHeight="1" x14ac:dyDescent="0.3">
      <c r="E219" s="129"/>
    </row>
    <row r="220" spans="5:5" ht="15.75" customHeight="1" x14ac:dyDescent="0.3">
      <c r="E220" s="129"/>
    </row>
    <row r="221" spans="5:5" ht="15.75" customHeight="1" x14ac:dyDescent="0.3">
      <c r="E221" s="129"/>
    </row>
    <row r="222" spans="5:5" ht="15.75" customHeight="1" x14ac:dyDescent="0.3">
      <c r="E222" s="129"/>
    </row>
    <row r="223" spans="5:5" ht="15.75" customHeight="1" x14ac:dyDescent="0.3">
      <c r="E223" s="129"/>
    </row>
    <row r="224" spans="5:5" ht="15.75" customHeight="1" x14ac:dyDescent="0.3">
      <c r="E224" s="129"/>
    </row>
    <row r="225" spans="5:5" ht="15.75" customHeight="1" x14ac:dyDescent="0.3">
      <c r="E225" s="129"/>
    </row>
    <row r="226" spans="5:5" ht="15.75" customHeight="1" x14ac:dyDescent="0.3">
      <c r="E226" s="129"/>
    </row>
    <row r="227" spans="5:5" ht="15.75" customHeight="1" x14ac:dyDescent="0.3">
      <c r="E227" s="129"/>
    </row>
    <row r="228" spans="5:5" ht="15.75" customHeight="1" x14ac:dyDescent="0.3">
      <c r="E228" s="129"/>
    </row>
    <row r="229" spans="5:5" ht="15.75" customHeight="1" x14ac:dyDescent="0.3">
      <c r="E229" s="129"/>
    </row>
    <row r="230" spans="5:5" ht="15.75" customHeight="1" x14ac:dyDescent="0.3">
      <c r="E230" s="129"/>
    </row>
    <row r="231" spans="5:5" ht="15.75" customHeight="1" x14ac:dyDescent="0.3">
      <c r="E231" s="129"/>
    </row>
    <row r="232" spans="5:5" ht="15.75" customHeight="1" x14ac:dyDescent="0.3">
      <c r="E232" s="129"/>
    </row>
    <row r="233" spans="5:5" ht="15.75" customHeight="1" x14ac:dyDescent="0.3">
      <c r="E233" s="129"/>
    </row>
    <row r="234" spans="5:5" ht="15.75" customHeight="1" x14ac:dyDescent="0.3">
      <c r="E234" s="129"/>
    </row>
    <row r="235" spans="5:5" ht="15.75" customHeight="1" x14ac:dyDescent="0.3">
      <c r="E235" s="129"/>
    </row>
    <row r="236" spans="5:5" ht="15.75" customHeight="1" x14ac:dyDescent="0.3">
      <c r="E236" s="129"/>
    </row>
    <row r="237" spans="5:5" ht="15.75" customHeight="1" x14ac:dyDescent="0.3">
      <c r="E237" s="129"/>
    </row>
    <row r="238" spans="5:5" ht="15.75" customHeight="1" x14ac:dyDescent="0.3">
      <c r="E238" s="129"/>
    </row>
    <row r="239" spans="5:5" ht="15.75" customHeight="1" x14ac:dyDescent="0.3">
      <c r="E239" s="129"/>
    </row>
    <row r="240" spans="5:5" ht="15.75" customHeight="1" x14ac:dyDescent="0.3">
      <c r="E240" s="129"/>
    </row>
    <row r="241" spans="5:5" ht="15.75" customHeight="1" x14ac:dyDescent="0.3">
      <c r="E241" s="129"/>
    </row>
    <row r="242" spans="5:5" ht="15.75" customHeight="1" x14ac:dyDescent="0.3">
      <c r="E242" s="129"/>
    </row>
    <row r="243" spans="5:5" ht="15.75" customHeight="1" x14ac:dyDescent="0.3">
      <c r="E243" s="129"/>
    </row>
    <row r="244" spans="5:5" ht="15.75" customHeight="1" x14ac:dyDescent="0.3">
      <c r="E244" s="129"/>
    </row>
    <row r="245" spans="5:5" ht="15.75" customHeight="1" x14ac:dyDescent="0.3">
      <c r="E245" s="129"/>
    </row>
    <row r="246" spans="5:5" ht="15.75" customHeight="1" x14ac:dyDescent="0.3">
      <c r="E246" s="129"/>
    </row>
    <row r="247" spans="5:5" ht="15.75" customHeight="1" x14ac:dyDescent="0.3">
      <c r="E247" s="129"/>
    </row>
    <row r="248" spans="5:5" ht="15.75" customHeight="1" x14ac:dyDescent="0.3">
      <c r="E248" s="129"/>
    </row>
    <row r="249" spans="5:5" ht="15.75" customHeight="1" x14ac:dyDescent="0.3">
      <c r="E249" s="129"/>
    </row>
    <row r="250" spans="5:5" ht="15.75" customHeight="1" x14ac:dyDescent="0.3">
      <c r="E250" s="129"/>
    </row>
    <row r="251" spans="5:5" ht="15.75" customHeight="1" x14ac:dyDescent="0.3">
      <c r="E251" s="129"/>
    </row>
    <row r="252" spans="5:5" ht="15.75" customHeight="1" x14ac:dyDescent="0.3">
      <c r="E252" s="129"/>
    </row>
    <row r="253" spans="5:5" ht="15.75" customHeight="1" x14ac:dyDescent="0.3">
      <c r="E253" s="129"/>
    </row>
    <row r="254" spans="5:5" ht="15.75" customHeight="1" x14ac:dyDescent="0.3">
      <c r="E254" s="129"/>
    </row>
    <row r="255" spans="5:5" ht="15.75" customHeight="1" x14ac:dyDescent="0.3">
      <c r="E255" s="129"/>
    </row>
    <row r="256" spans="5:5" ht="15.75" customHeight="1" x14ac:dyDescent="0.3">
      <c r="E256" s="129"/>
    </row>
    <row r="257" spans="5:5" ht="15.75" customHeight="1" x14ac:dyDescent="0.3">
      <c r="E257" s="129"/>
    </row>
    <row r="258" spans="5:5" ht="15.75" customHeight="1" x14ac:dyDescent="0.3">
      <c r="E258" s="129"/>
    </row>
    <row r="259" spans="5:5" ht="15.75" customHeight="1" x14ac:dyDescent="0.3">
      <c r="E259" s="129"/>
    </row>
    <row r="260" spans="5:5" ht="15.75" customHeight="1" x14ac:dyDescent="0.3">
      <c r="E260" s="129"/>
    </row>
    <row r="261" spans="5:5" ht="15.75" customHeight="1" x14ac:dyDescent="0.3">
      <c r="E261" s="129"/>
    </row>
    <row r="262" spans="5:5" ht="15.75" customHeight="1" x14ac:dyDescent="0.3">
      <c r="E262" s="129"/>
    </row>
    <row r="263" spans="5:5" ht="15.75" customHeight="1" x14ac:dyDescent="0.3">
      <c r="E263" s="129"/>
    </row>
    <row r="264" spans="5:5" ht="15.75" customHeight="1" x14ac:dyDescent="0.3">
      <c r="E264" s="129"/>
    </row>
    <row r="265" spans="5:5" ht="15.75" customHeight="1" x14ac:dyDescent="0.3">
      <c r="E265" s="129"/>
    </row>
    <row r="266" spans="5:5" ht="15.75" customHeight="1" x14ac:dyDescent="0.3">
      <c r="E266" s="129"/>
    </row>
    <row r="267" spans="5:5" ht="15.75" customHeight="1" x14ac:dyDescent="0.3">
      <c r="E267" s="129"/>
    </row>
    <row r="268" spans="5:5" ht="15.75" customHeight="1" x14ac:dyDescent="0.3">
      <c r="E268" s="129"/>
    </row>
    <row r="269" spans="5:5" ht="15.75" customHeight="1" x14ac:dyDescent="0.3">
      <c r="E269" s="129"/>
    </row>
    <row r="270" spans="5:5" ht="15.75" customHeight="1" x14ac:dyDescent="0.3">
      <c r="E270" s="129"/>
    </row>
    <row r="271" spans="5:5" ht="15.75" customHeight="1" x14ac:dyDescent="0.3">
      <c r="E271" s="129"/>
    </row>
    <row r="272" spans="5:5" ht="15.75" customHeight="1" x14ac:dyDescent="0.3">
      <c r="E272" s="129"/>
    </row>
    <row r="273" spans="5:5" ht="15.75" customHeight="1" x14ac:dyDescent="0.3">
      <c r="E273" s="129"/>
    </row>
    <row r="274" spans="5:5" ht="15.75" customHeight="1" x14ac:dyDescent="0.3">
      <c r="E274" s="129"/>
    </row>
    <row r="275" spans="5:5" ht="15.75" customHeight="1" x14ac:dyDescent="0.3">
      <c r="E275" s="129"/>
    </row>
    <row r="276" spans="5:5" ht="15.75" customHeight="1" x14ac:dyDescent="0.3">
      <c r="E276" s="129"/>
    </row>
    <row r="277" spans="5:5" ht="15.75" customHeight="1" x14ac:dyDescent="0.3">
      <c r="E277" s="129"/>
    </row>
    <row r="278" spans="5:5" ht="15.75" customHeight="1" x14ac:dyDescent="0.3">
      <c r="E278" s="129"/>
    </row>
    <row r="279" spans="5:5" ht="15.75" customHeight="1" x14ac:dyDescent="0.3">
      <c r="E279" s="129"/>
    </row>
    <row r="280" spans="5:5" ht="15.75" customHeight="1" x14ac:dyDescent="0.3">
      <c r="E280" s="129"/>
    </row>
    <row r="281" spans="5:5" ht="15.75" customHeight="1" x14ac:dyDescent="0.3">
      <c r="E281" s="129"/>
    </row>
    <row r="282" spans="5:5" ht="15.75" customHeight="1" x14ac:dyDescent="0.3">
      <c r="E282" s="129"/>
    </row>
    <row r="283" spans="5:5" ht="15.75" customHeight="1" x14ac:dyDescent="0.3">
      <c r="E283" s="129"/>
    </row>
    <row r="284" spans="5:5" ht="15.75" customHeight="1" x14ac:dyDescent="0.3">
      <c r="E284" s="129"/>
    </row>
    <row r="285" spans="5:5" ht="15.75" customHeight="1" x14ac:dyDescent="0.3">
      <c r="E285" s="129"/>
    </row>
    <row r="286" spans="5:5" ht="15.75" customHeight="1" x14ac:dyDescent="0.3">
      <c r="E286" s="129"/>
    </row>
    <row r="287" spans="5:5" ht="15.75" customHeight="1" x14ac:dyDescent="0.3">
      <c r="E287" s="129"/>
    </row>
    <row r="288" spans="5:5" ht="15.75" customHeight="1" x14ac:dyDescent="0.3">
      <c r="E288" s="129"/>
    </row>
    <row r="289" spans="5:5" ht="15.75" customHeight="1" x14ac:dyDescent="0.3">
      <c r="E289" s="129"/>
    </row>
    <row r="290" spans="5:5" ht="15.75" customHeight="1" x14ac:dyDescent="0.3">
      <c r="E290" s="129"/>
    </row>
    <row r="291" spans="5:5" ht="15.75" customHeight="1" x14ac:dyDescent="0.3">
      <c r="E291" s="129"/>
    </row>
    <row r="292" spans="5:5" ht="15.75" customHeight="1" x14ac:dyDescent="0.3">
      <c r="E292" s="129"/>
    </row>
    <row r="293" spans="5:5" ht="15.75" customHeight="1" x14ac:dyDescent="0.3">
      <c r="E293" s="129"/>
    </row>
    <row r="294" spans="5:5" ht="15.75" customHeight="1" x14ac:dyDescent="0.3">
      <c r="E294" s="129"/>
    </row>
    <row r="295" spans="5:5" ht="15.75" customHeight="1" x14ac:dyDescent="0.3">
      <c r="E295" s="129"/>
    </row>
    <row r="296" spans="5:5" ht="15.75" customHeight="1" x14ac:dyDescent="0.3">
      <c r="E296" s="129"/>
    </row>
    <row r="297" spans="5:5" ht="15.75" customHeight="1" x14ac:dyDescent="0.3">
      <c r="E297" s="129"/>
    </row>
    <row r="298" spans="5:5" ht="15.75" customHeight="1" x14ac:dyDescent="0.3">
      <c r="E298" s="129"/>
    </row>
    <row r="299" spans="5:5" ht="15.75" customHeight="1" x14ac:dyDescent="0.3">
      <c r="E299" s="129"/>
    </row>
    <row r="300" spans="5:5" ht="15.75" customHeight="1" x14ac:dyDescent="0.3">
      <c r="E300" s="129"/>
    </row>
    <row r="301" spans="5:5" ht="15.75" customHeight="1" x14ac:dyDescent="0.3">
      <c r="E301" s="129"/>
    </row>
    <row r="302" spans="5:5" ht="15.75" customHeight="1" x14ac:dyDescent="0.3">
      <c r="E302" s="129"/>
    </row>
    <row r="303" spans="5:5" ht="15.75" customHeight="1" x14ac:dyDescent="0.3">
      <c r="E303" s="129"/>
    </row>
    <row r="304" spans="5:5" ht="15.75" customHeight="1" x14ac:dyDescent="0.3">
      <c r="E304" s="129"/>
    </row>
    <row r="305" spans="5:5" ht="15.75" customHeight="1" x14ac:dyDescent="0.3">
      <c r="E305" s="129"/>
    </row>
    <row r="306" spans="5:5" ht="15.75" customHeight="1" x14ac:dyDescent="0.3">
      <c r="E306" s="129"/>
    </row>
    <row r="307" spans="5:5" ht="15.75" customHeight="1" x14ac:dyDescent="0.3">
      <c r="E307" s="129"/>
    </row>
    <row r="308" spans="5:5" ht="15.75" customHeight="1" x14ac:dyDescent="0.3">
      <c r="E308" s="129"/>
    </row>
    <row r="309" spans="5:5" ht="15.75" customHeight="1" x14ac:dyDescent="0.3">
      <c r="E309" s="129"/>
    </row>
    <row r="310" spans="5:5" ht="15.75" customHeight="1" x14ac:dyDescent="0.3">
      <c r="E310" s="129"/>
    </row>
    <row r="311" spans="5:5" ht="15.75" customHeight="1" x14ac:dyDescent="0.3">
      <c r="E311" s="129"/>
    </row>
    <row r="312" spans="5:5" ht="15.75" customHeight="1" x14ac:dyDescent="0.3">
      <c r="E312" s="129"/>
    </row>
    <row r="313" spans="5:5" ht="15.75" customHeight="1" x14ac:dyDescent="0.3">
      <c r="E313" s="129"/>
    </row>
    <row r="314" spans="5:5" ht="15.75" customHeight="1" x14ac:dyDescent="0.3">
      <c r="E314" s="129"/>
    </row>
    <row r="315" spans="5:5" ht="15.75" customHeight="1" x14ac:dyDescent="0.3">
      <c r="E315" s="129"/>
    </row>
    <row r="316" spans="5:5" ht="15.75" customHeight="1" x14ac:dyDescent="0.3">
      <c r="E316" s="129"/>
    </row>
    <row r="317" spans="5:5" ht="15.75" customHeight="1" x14ac:dyDescent="0.3">
      <c r="E317" s="129"/>
    </row>
    <row r="318" spans="5:5" ht="15.75" customHeight="1" x14ac:dyDescent="0.3">
      <c r="E318" s="129"/>
    </row>
    <row r="319" spans="5:5" ht="15.75" customHeight="1" x14ac:dyDescent="0.3">
      <c r="E319" s="129"/>
    </row>
    <row r="320" spans="5:5" ht="15.75" customHeight="1" x14ac:dyDescent="0.3">
      <c r="E320" s="129"/>
    </row>
    <row r="321" spans="5:5" ht="15.75" customHeight="1" x14ac:dyDescent="0.3">
      <c r="E321" s="129"/>
    </row>
    <row r="322" spans="5:5" ht="15.75" customHeight="1" x14ac:dyDescent="0.3">
      <c r="E322" s="129"/>
    </row>
    <row r="323" spans="5:5" ht="15.75" customHeight="1" x14ac:dyDescent="0.3">
      <c r="E323" s="129"/>
    </row>
    <row r="324" spans="5:5" ht="15.75" customHeight="1" x14ac:dyDescent="0.3">
      <c r="E324" s="129"/>
    </row>
    <row r="325" spans="5:5" ht="15.75" customHeight="1" x14ac:dyDescent="0.3">
      <c r="E325" s="129"/>
    </row>
    <row r="326" spans="5:5" ht="15.75" customHeight="1" x14ac:dyDescent="0.3">
      <c r="E326" s="129"/>
    </row>
    <row r="327" spans="5:5" ht="15.75" customHeight="1" x14ac:dyDescent="0.3">
      <c r="E327" s="129"/>
    </row>
    <row r="328" spans="5:5" ht="15.75" customHeight="1" x14ac:dyDescent="0.3">
      <c r="E328" s="129"/>
    </row>
    <row r="329" spans="5:5" ht="15.75" customHeight="1" x14ac:dyDescent="0.3">
      <c r="E329" s="129"/>
    </row>
    <row r="330" spans="5:5" ht="15.75" customHeight="1" x14ac:dyDescent="0.3">
      <c r="E330" s="129"/>
    </row>
    <row r="331" spans="5:5" ht="15.75" customHeight="1" x14ac:dyDescent="0.3">
      <c r="E331" s="129"/>
    </row>
    <row r="332" spans="5:5" ht="15.75" customHeight="1" x14ac:dyDescent="0.3">
      <c r="E332" s="129"/>
    </row>
    <row r="333" spans="5:5" ht="15.75" customHeight="1" x14ac:dyDescent="0.3">
      <c r="E333" s="129"/>
    </row>
    <row r="334" spans="5:5" ht="15.75" customHeight="1" x14ac:dyDescent="0.3">
      <c r="E334" s="129"/>
    </row>
    <row r="335" spans="5:5" ht="15.75" customHeight="1" x14ac:dyDescent="0.3">
      <c r="E335" s="129"/>
    </row>
    <row r="336" spans="5:5" ht="15.75" customHeight="1" x14ac:dyDescent="0.3">
      <c r="E336" s="129"/>
    </row>
    <row r="337" spans="5:5" ht="15.75" customHeight="1" x14ac:dyDescent="0.3">
      <c r="E337" s="129"/>
    </row>
    <row r="338" spans="5:5" ht="15.75" customHeight="1" x14ac:dyDescent="0.3">
      <c r="E338" s="129"/>
    </row>
    <row r="339" spans="5:5" ht="15.75" customHeight="1" x14ac:dyDescent="0.3">
      <c r="E339" s="129"/>
    </row>
    <row r="340" spans="5:5" ht="15.75" customHeight="1" x14ac:dyDescent="0.3">
      <c r="E340" s="129"/>
    </row>
    <row r="341" spans="5:5" ht="15.75" customHeight="1" x14ac:dyDescent="0.3">
      <c r="E341" s="129"/>
    </row>
    <row r="342" spans="5:5" ht="15.75" customHeight="1" x14ac:dyDescent="0.3">
      <c r="E342" s="129"/>
    </row>
    <row r="343" spans="5:5" ht="15.75" customHeight="1" x14ac:dyDescent="0.3">
      <c r="E343" s="129"/>
    </row>
    <row r="344" spans="5:5" ht="15.75" customHeight="1" x14ac:dyDescent="0.3">
      <c r="E344" s="129"/>
    </row>
    <row r="345" spans="5:5" ht="15.75" customHeight="1" x14ac:dyDescent="0.3">
      <c r="E345" s="129"/>
    </row>
    <row r="346" spans="5:5" ht="15.75" customHeight="1" x14ac:dyDescent="0.3">
      <c r="E346" s="129"/>
    </row>
    <row r="347" spans="5:5" ht="15.75" customHeight="1" x14ac:dyDescent="0.3">
      <c r="E347" s="129"/>
    </row>
    <row r="348" spans="5:5" ht="15.75" customHeight="1" x14ac:dyDescent="0.3">
      <c r="E348" s="129"/>
    </row>
    <row r="349" spans="5:5" ht="15.75" customHeight="1" x14ac:dyDescent="0.3">
      <c r="E349" s="129"/>
    </row>
    <row r="350" spans="5:5" ht="15.75" customHeight="1" x14ac:dyDescent="0.3">
      <c r="E350" s="129"/>
    </row>
    <row r="351" spans="5:5" ht="15.75" customHeight="1" x14ac:dyDescent="0.3">
      <c r="E351" s="129"/>
    </row>
    <row r="352" spans="5:5" ht="15.75" customHeight="1" x14ac:dyDescent="0.3">
      <c r="E352" s="129"/>
    </row>
    <row r="353" spans="5:5" ht="15.75" customHeight="1" x14ac:dyDescent="0.3">
      <c r="E353" s="129"/>
    </row>
    <row r="354" spans="5:5" ht="15.75" customHeight="1" x14ac:dyDescent="0.3">
      <c r="E354" s="129"/>
    </row>
    <row r="355" spans="5:5" ht="15.75" customHeight="1" x14ac:dyDescent="0.3">
      <c r="E355" s="129"/>
    </row>
    <row r="356" spans="5:5" ht="15.75" customHeight="1" x14ac:dyDescent="0.3">
      <c r="E356" s="129"/>
    </row>
    <row r="357" spans="5:5" ht="15.75" customHeight="1" x14ac:dyDescent="0.3">
      <c r="E357" s="129"/>
    </row>
    <row r="358" spans="5:5" ht="15.75" customHeight="1" x14ac:dyDescent="0.3">
      <c r="E358" s="129"/>
    </row>
    <row r="359" spans="5:5" ht="15.75" customHeight="1" x14ac:dyDescent="0.3">
      <c r="E359" s="129"/>
    </row>
    <row r="360" spans="5:5" ht="15.75" customHeight="1" x14ac:dyDescent="0.3">
      <c r="E360" s="129"/>
    </row>
    <row r="361" spans="5:5" ht="15.75" customHeight="1" x14ac:dyDescent="0.3">
      <c r="E361" s="129"/>
    </row>
    <row r="362" spans="5:5" ht="15.75" customHeight="1" x14ac:dyDescent="0.3">
      <c r="E362" s="129"/>
    </row>
    <row r="363" spans="5:5" ht="15.75" customHeight="1" x14ac:dyDescent="0.3">
      <c r="E363" s="129"/>
    </row>
    <row r="364" spans="5:5" ht="15.75" customHeight="1" x14ac:dyDescent="0.3">
      <c r="E364" s="129"/>
    </row>
    <row r="365" spans="5:5" ht="15.75" customHeight="1" x14ac:dyDescent="0.3">
      <c r="E365" s="129"/>
    </row>
    <row r="366" spans="5:5" ht="15.75" customHeight="1" x14ac:dyDescent="0.3">
      <c r="E366" s="129"/>
    </row>
    <row r="367" spans="5:5" ht="15.75" customHeight="1" x14ac:dyDescent="0.3">
      <c r="E367" s="129"/>
    </row>
    <row r="368" spans="5:5" ht="15.75" customHeight="1" x14ac:dyDescent="0.3">
      <c r="E368" s="129"/>
    </row>
    <row r="369" spans="5:5" ht="15.75" customHeight="1" x14ac:dyDescent="0.3">
      <c r="E369" s="129"/>
    </row>
    <row r="370" spans="5:5" ht="15.75" customHeight="1" x14ac:dyDescent="0.3">
      <c r="E370" s="129"/>
    </row>
    <row r="371" spans="5:5" ht="15.75" customHeight="1" x14ac:dyDescent="0.3">
      <c r="E371" s="129"/>
    </row>
    <row r="372" spans="5:5" ht="15.75" customHeight="1" x14ac:dyDescent="0.3">
      <c r="E372" s="129"/>
    </row>
    <row r="373" spans="5:5" ht="15.75" customHeight="1" x14ac:dyDescent="0.3">
      <c r="E373" s="129"/>
    </row>
    <row r="374" spans="5:5" ht="15.75" customHeight="1" x14ac:dyDescent="0.3">
      <c r="E374" s="129"/>
    </row>
    <row r="375" spans="5:5" ht="15.75" customHeight="1" x14ac:dyDescent="0.3">
      <c r="E375" s="129"/>
    </row>
    <row r="376" spans="5:5" ht="15.75" customHeight="1" x14ac:dyDescent="0.3">
      <c r="E376" s="129"/>
    </row>
    <row r="377" spans="5:5" ht="15.75" customHeight="1" x14ac:dyDescent="0.3">
      <c r="E377" s="129"/>
    </row>
    <row r="378" spans="5:5" ht="15.75" customHeight="1" x14ac:dyDescent="0.3">
      <c r="E378" s="129"/>
    </row>
    <row r="379" spans="5:5" ht="15.75" customHeight="1" x14ac:dyDescent="0.3">
      <c r="E379" s="129"/>
    </row>
    <row r="380" spans="5:5" ht="15.75" customHeight="1" x14ac:dyDescent="0.3">
      <c r="E380" s="129"/>
    </row>
    <row r="381" spans="5:5" ht="15.75" customHeight="1" x14ac:dyDescent="0.3">
      <c r="E381" s="129"/>
    </row>
    <row r="382" spans="5:5" ht="15.75" customHeight="1" x14ac:dyDescent="0.3">
      <c r="E382" s="129"/>
    </row>
    <row r="383" spans="5:5" ht="15.75" customHeight="1" x14ac:dyDescent="0.3">
      <c r="E383" s="129"/>
    </row>
    <row r="384" spans="5:5" ht="15.75" customHeight="1" x14ac:dyDescent="0.3">
      <c r="E384" s="129"/>
    </row>
    <row r="385" spans="5:5" ht="15.75" customHeight="1" x14ac:dyDescent="0.3">
      <c r="E385" s="129"/>
    </row>
    <row r="386" spans="5:5" ht="15.75" customHeight="1" x14ac:dyDescent="0.3">
      <c r="E386" s="129"/>
    </row>
    <row r="387" spans="5:5" ht="15.75" customHeight="1" x14ac:dyDescent="0.3">
      <c r="E387" s="129"/>
    </row>
    <row r="388" spans="5:5" ht="15.75" customHeight="1" x14ac:dyDescent="0.3">
      <c r="E388" s="129"/>
    </row>
    <row r="389" spans="5:5" ht="15.75" customHeight="1" x14ac:dyDescent="0.3">
      <c r="E389" s="129"/>
    </row>
    <row r="390" spans="5:5" ht="15.75" customHeight="1" x14ac:dyDescent="0.3">
      <c r="E390" s="129"/>
    </row>
    <row r="391" spans="5:5" ht="15.75" customHeight="1" x14ac:dyDescent="0.3">
      <c r="E391" s="129"/>
    </row>
    <row r="392" spans="5:5" ht="15.75" customHeight="1" x14ac:dyDescent="0.3">
      <c r="E392" s="129"/>
    </row>
    <row r="393" spans="5:5" ht="15.75" customHeight="1" x14ac:dyDescent="0.3">
      <c r="E393" s="129"/>
    </row>
    <row r="394" spans="5:5" ht="15.75" customHeight="1" x14ac:dyDescent="0.3">
      <c r="E394" s="129"/>
    </row>
    <row r="395" spans="5:5" ht="15.75" customHeight="1" x14ac:dyDescent="0.3">
      <c r="E395" s="129"/>
    </row>
    <row r="396" spans="5:5" ht="15.75" customHeight="1" x14ac:dyDescent="0.3">
      <c r="E396" s="129"/>
    </row>
    <row r="397" spans="5:5" ht="15.75" customHeight="1" x14ac:dyDescent="0.3">
      <c r="E397" s="129"/>
    </row>
    <row r="398" spans="5:5" ht="15.75" customHeight="1" x14ac:dyDescent="0.3">
      <c r="E398" s="129"/>
    </row>
    <row r="399" spans="5:5" ht="15.75" customHeight="1" x14ac:dyDescent="0.3">
      <c r="E399" s="129"/>
    </row>
    <row r="400" spans="5:5" ht="15.75" customHeight="1" x14ac:dyDescent="0.3">
      <c r="E400" s="129"/>
    </row>
    <row r="401" spans="5:5" ht="15.75" customHeight="1" x14ac:dyDescent="0.3">
      <c r="E401" s="129"/>
    </row>
    <row r="402" spans="5:5" ht="15.75" customHeight="1" x14ac:dyDescent="0.3">
      <c r="E402" s="129"/>
    </row>
    <row r="403" spans="5:5" ht="15.75" customHeight="1" x14ac:dyDescent="0.3">
      <c r="E403" s="129"/>
    </row>
    <row r="404" spans="5:5" ht="15.75" customHeight="1" x14ac:dyDescent="0.3">
      <c r="E404" s="129"/>
    </row>
    <row r="405" spans="5:5" ht="15.75" customHeight="1" x14ac:dyDescent="0.3">
      <c r="E405" s="129"/>
    </row>
    <row r="406" spans="5:5" ht="15.75" customHeight="1" x14ac:dyDescent="0.3">
      <c r="E406" s="129"/>
    </row>
    <row r="407" spans="5:5" ht="15.75" customHeight="1" x14ac:dyDescent="0.3">
      <c r="E407" s="129"/>
    </row>
    <row r="408" spans="5:5" ht="15.75" customHeight="1" x14ac:dyDescent="0.3">
      <c r="E408" s="129"/>
    </row>
    <row r="409" spans="5:5" ht="15.75" customHeight="1" x14ac:dyDescent="0.3">
      <c r="E409" s="129"/>
    </row>
    <row r="410" spans="5:5" ht="15.75" customHeight="1" x14ac:dyDescent="0.3">
      <c r="E410" s="129"/>
    </row>
    <row r="411" spans="5:5" ht="15.75" customHeight="1" x14ac:dyDescent="0.3">
      <c r="E411" s="129"/>
    </row>
    <row r="412" spans="5:5" ht="15.75" customHeight="1" x14ac:dyDescent="0.3">
      <c r="E412" s="129"/>
    </row>
    <row r="413" spans="5:5" ht="15.75" customHeight="1" x14ac:dyDescent="0.3">
      <c r="E413" s="129"/>
    </row>
    <row r="414" spans="5:5" ht="15.75" customHeight="1" x14ac:dyDescent="0.3">
      <c r="E414" s="129"/>
    </row>
    <row r="415" spans="5:5" ht="15.75" customHeight="1" x14ac:dyDescent="0.3">
      <c r="E415" s="129"/>
    </row>
    <row r="416" spans="5:5" ht="15.75" customHeight="1" x14ac:dyDescent="0.3">
      <c r="E416" s="129"/>
    </row>
    <row r="417" spans="5:5" ht="15.75" customHeight="1" x14ac:dyDescent="0.3">
      <c r="E417" s="129"/>
    </row>
    <row r="418" spans="5:5" ht="15.75" customHeight="1" x14ac:dyDescent="0.3">
      <c r="E418" s="129"/>
    </row>
    <row r="419" spans="5:5" ht="15.75" customHeight="1" x14ac:dyDescent="0.3">
      <c r="E419" s="129"/>
    </row>
    <row r="420" spans="5:5" ht="15.75" customHeight="1" x14ac:dyDescent="0.3">
      <c r="E420" s="129"/>
    </row>
    <row r="421" spans="5:5" ht="15.75" customHeight="1" x14ac:dyDescent="0.3">
      <c r="E421" s="129"/>
    </row>
    <row r="422" spans="5:5" ht="15.75" customHeight="1" x14ac:dyDescent="0.3">
      <c r="E422" s="129"/>
    </row>
    <row r="423" spans="5:5" ht="15.75" customHeight="1" x14ac:dyDescent="0.3">
      <c r="E423" s="129"/>
    </row>
    <row r="424" spans="5:5" ht="15.75" customHeight="1" x14ac:dyDescent="0.3">
      <c r="E424" s="129"/>
    </row>
    <row r="425" spans="5:5" ht="15.75" customHeight="1" x14ac:dyDescent="0.3">
      <c r="E425" s="129"/>
    </row>
    <row r="426" spans="5:5" ht="15.75" customHeight="1" x14ac:dyDescent="0.3">
      <c r="E426" s="129"/>
    </row>
    <row r="427" spans="5:5" ht="15.75" customHeight="1" x14ac:dyDescent="0.3">
      <c r="E427" s="129"/>
    </row>
    <row r="428" spans="5:5" ht="15.75" customHeight="1" x14ac:dyDescent="0.3">
      <c r="E428" s="129"/>
    </row>
    <row r="429" spans="5:5" ht="15.75" customHeight="1" x14ac:dyDescent="0.3">
      <c r="E429" s="129"/>
    </row>
    <row r="430" spans="5:5" ht="15.75" customHeight="1" x14ac:dyDescent="0.3">
      <c r="E430" s="129"/>
    </row>
    <row r="431" spans="5:5" ht="15.75" customHeight="1" x14ac:dyDescent="0.3">
      <c r="E431" s="129"/>
    </row>
    <row r="432" spans="5:5" ht="15.75" customHeight="1" x14ac:dyDescent="0.3">
      <c r="E432" s="129"/>
    </row>
    <row r="433" spans="5:5" ht="15.75" customHeight="1" x14ac:dyDescent="0.3">
      <c r="E433" s="129"/>
    </row>
    <row r="434" spans="5:5" ht="15.75" customHeight="1" x14ac:dyDescent="0.3">
      <c r="E434" s="129"/>
    </row>
    <row r="435" spans="5:5" ht="15.75" customHeight="1" x14ac:dyDescent="0.3">
      <c r="E435" s="129"/>
    </row>
    <row r="436" spans="5:5" ht="15.75" customHeight="1" x14ac:dyDescent="0.3">
      <c r="E436" s="129"/>
    </row>
    <row r="437" spans="5:5" ht="15.75" customHeight="1" x14ac:dyDescent="0.3">
      <c r="E437" s="129"/>
    </row>
    <row r="438" spans="5:5" ht="15.75" customHeight="1" x14ac:dyDescent="0.3">
      <c r="E438" s="129"/>
    </row>
    <row r="439" spans="5:5" ht="15.75" customHeight="1" x14ac:dyDescent="0.3">
      <c r="E439" s="129"/>
    </row>
    <row r="440" spans="5:5" ht="15.75" customHeight="1" x14ac:dyDescent="0.3">
      <c r="E440" s="129"/>
    </row>
    <row r="441" spans="5:5" ht="15.75" customHeight="1" x14ac:dyDescent="0.3">
      <c r="E441" s="129"/>
    </row>
    <row r="442" spans="5:5" ht="15.75" customHeight="1" x14ac:dyDescent="0.3">
      <c r="E442" s="129"/>
    </row>
    <row r="443" spans="5:5" ht="15.75" customHeight="1" x14ac:dyDescent="0.3">
      <c r="E443" s="129"/>
    </row>
    <row r="444" spans="5:5" ht="15.75" customHeight="1" x14ac:dyDescent="0.3">
      <c r="E444" s="129"/>
    </row>
    <row r="445" spans="5:5" ht="15.75" customHeight="1" x14ac:dyDescent="0.3">
      <c r="E445" s="129"/>
    </row>
    <row r="446" spans="5:5" ht="15.75" customHeight="1" x14ac:dyDescent="0.3">
      <c r="E446" s="129"/>
    </row>
    <row r="447" spans="5:5" ht="15.75" customHeight="1" x14ac:dyDescent="0.3">
      <c r="E447" s="129"/>
    </row>
    <row r="448" spans="5:5" ht="15.75" customHeight="1" x14ac:dyDescent="0.3">
      <c r="E448" s="129"/>
    </row>
    <row r="449" spans="5:5" ht="15.75" customHeight="1" x14ac:dyDescent="0.3">
      <c r="E449" s="129"/>
    </row>
    <row r="450" spans="5:5" ht="15.75" customHeight="1" x14ac:dyDescent="0.3">
      <c r="E450" s="129"/>
    </row>
    <row r="451" spans="5:5" ht="15.75" customHeight="1" x14ac:dyDescent="0.3">
      <c r="E451" s="129"/>
    </row>
    <row r="452" spans="5:5" ht="15.75" customHeight="1" x14ac:dyDescent="0.3">
      <c r="E452" s="129"/>
    </row>
    <row r="453" spans="5:5" ht="15.75" customHeight="1" x14ac:dyDescent="0.3">
      <c r="E453" s="129"/>
    </row>
    <row r="454" spans="5:5" ht="15.75" customHeight="1" x14ac:dyDescent="0.3">
      <c r="E454" s="129"/>
    </row>
    <row r="455" spans="5:5" ht="15.75" customHeight="1" x14ac:dyDescent="0.3">
      <c r="E455" s="129"/>
    </row>
    <row r="456" spans="5:5" ht="15.75" customHeight="1" x14ac:dyDescent="0.3">
      <c r="E456" s="129"/>
    </row>
    <row r="457" spans="5:5" ht="15.75" customHeight="1" x14ac:dyDescent="0.3">
      <c r="E457" s="129"/>
    </row>
    <row r="458" spans="5:5" ht="15.75" customHeight="1" x14ac:dyDescent="0.3">
      <c r="E458" s="129"/>
    </row>
    <row r="459" spans="5:5" ht="15.75" customHeight="1" x14ac:dyDescent="0.3">
      <c r="E459" s="129"/>
    </row>
    <row r="460" spans="5:5" ht="15.75" customHeight="1" x14ac:dyDescent="0.3">
      <c r="E460" s="129"/>
    </row>
    <row r="461" spans="5:5" ht="15.75" customHeight="1" x14ac:dyDescent="0.3">
      <c r="E461" s="129"/>
    </row>
    <row r="462" spans="5:5" ht="15.75" customHeight="1" x14ac:dyDescent="0.3">
      <c r="E462" s="129"/>
    </row>
    <row r="463" spans="5:5" ht="15.75" customHeight="1" x14ac:dyDescent="0.3">
      <c r="E463" s="129"/>
    </row>
    <row r="464" spans="5:5" ht="15.75" customHeight="1" x14ac:dyDescent="0.3">
      <c r="E464" s="129"/>
    </row>
    <row r="465" spans="5:5" ht="15.75" customHeight="1" x14ac:dyDescent="0.3">
      <c r="E465" s="129"/>
    </row>
    <row r="466" spans="5:5" ht="15.75" customHeight="1" x14ac:dyDescent="0.3">
      <c r="E466" s="129"/>
    </row>
    <row r="467" spans="5:5" ht="15.75" customHeight="1" x14ac:dyDescent="0.3">
      <c r="E467" s="129"/>
    </row>
    <row r="468" spans="5:5" ht="15.75" customHeight="1" x14ac:dyDescent="0.3">
      <c r="E468" s="129"/>
    </row>
    <row r="469" spans="5:5" ht="15.75" customHeight="1" x14ac:dyDescent="0.3">
      <c r="E469" s="129"/>
    </row>
    <row r="470" spans="5:5" ht="15.75" customHeight="1" x14ac:dyDescent="0.3">
      <c r="E470" s="129"/>
    </row>
    <row r="471" spans="5:5" ht="15.75" customHeight="1" x14ac:dyDescent="0.3">
      <c r="E471" s="129"/>
    </row>
    <row r="472" spans="5:5" ht="15.75" customHeight="1" x14ac:dyDescent="0.3">
      <c r="E472" s="129"/>
    </row>
    <row r="473" spans="5:5" ht="15.75" customHeight="1" x14ac:dyDescent="0.3">
      <c r="E473" s="129"/>
    </row>
    <row r="474" spans="5:5" ht="15.75" customHeight="1" x14ac:dyDescent="0.3">
      <c r="E474" s="129"/>
    </row>
    <row r="475" spans="5:5" ht="15.75" customHeight="1" x14ac:dyDescent="0.3">
      <c r="E475" s="129"/>
    </row>
    <row r="476" spans="5:5" ht="15.75" customHeight="1" x14ac:dyDescent="0.3">
      <c r="E476" s="129"/>
    </row>
    <row r="477" spans="5:5" ht="15.75" customHeight="1" x14ac:dyDescent="0.3">
      <c r="E477" s="129"/>
    </row>
    <row r="478" spans="5:5" ht="15.75" customHeight="1" x14ac:dyDescent="0.3">
      <c r="E478" s="129"/>
    </row>
    <row r="479" spans="5:5" ht="15.75" customHeight="1" x14ac:dyDescent="0.3">
      <c r="E479" s="129"/>
    </row>
    <row r="480" spans="5:5" ht="15.75" customHeight="1" x14ac:dyDescent="0.3">
      <c r="E480" s="129"/>
    </row>
    <row r="481" spans="5:5" ht="15.75" customHeight="1" x14ac:dyDescent="0.3">
      <c r="E481" s="129"/>
    </row>
    <row r="482" spans="5:5" ht="15.75" customHeight="1" x14ac:dyDescent="0.3">
      <c r="E482" s="129"/>
    </row>
    <row r="483" spans="5:5" ht="15.75" customHeight="1" x14ac:dyDescent="0.3">
      <c r="E483" s="129"/>
    </row>
    <row r="484" spans="5:5" ht="15.75" customHeight="1" x14ac:dyDescent="0.3">
      <c r="E484" s="129"/>
    </row>
    <row r="485" spans="5:5" ht="15.75" customHeight="1" x14ac:dyDescent="0.3">
      <c r="E485" s="129"/>
    </row>
    <row r="486" spans="5:5" ht="15.75" customHeight="1" x14ac:dyDescent="0.3">
      <c r="E486" s="129"/>
    </row>
    <row r="487" spans="5:5" ht="15.75" customHeight="1" x14ac:dyDescent="0.3">
      <c r="E487" s="129"/>
    </row>
    <row r="488" spans="5:5" ht="15.75" customHeight="1" x14ac:dyDescent="0.3">
      <c r="E488" s="129"/>
    </row>
    <row r="489" spans="5:5" ht="15.75" customHeight="1" x14ac:dyDescent="0.3">
      <c r="E489" s="129"/>
    </row>
    <row r="490" spans="5:5" ht="15.75" customHeight="1" x14ac:dyDescent="0.3">
      <c r="E490" s="129"/>
    </row>
    <row r="491" spans="5:5" ht="15.75" customHeight="1" x14ac:dyDescent="0.3">
      <c r="E491" s="129"/>
    </row>
    <row r="492" spans="5:5" ht="15.75" customHeight="1" x14ac:dyDescent="0.3">
      <c r="E492" s="129"/>
    </row>
    <row r="493" spans="5:5" ht="15.75" customHeight="1" x14ac:dyDescent="0.3">
      <c r="E493" s="129"/>
    </row>
    <row r="494" spans="5:5" ht="15.75" customHeight="1" x14ac:dyDescent="0.3">
      <c r="E494" s="129"/>
    </row>
    <row r="495" spans="5:5" ht="15.75" customHeight="1" x14ac:dyDescent="0.3">
      <c r="E495" s="129"/>
    </row>
    <row r="496" spans="5:5" ht="15.75" customHeight="1" x14ac:dyDescent="0.3">
      <c r="E496" s="129"/>
    </row>
    <row r="497" spans="5:5" ht="15.75" customHeight="1" x14ac:dyDescent="0.3">
      <c r="E497" s="129"/>
    </row>
    <row r="498" spans="5:5" ht="15.75" customHeight="1" x14ac:dyDescent="0.3">
      <c r="E498" s="129"/>
    </row>
    <row r="499" spans="5:5" ht="15.75" customHeight="1" x14ac:dyDescent="0.3">
      <c r="E499" s="129"/>
    </row>
    <row r="500" spans="5:5" ht="15.75" customHeight="1" x14ac:dyDescent="0.3">
      <c r="E500" s="129"/>
    </row>
    <row r="501" spans="5:5" ht="15.75" customHeight="1" x14ac:dyDescent="0.3">
      <c r="E501" s="129"/>
    </row>
    <row r="502" spans="5:5" ht="15.75" customHeight="1" x14ac:dyDescent="0.3">
      <c r="E502" s="129"/>
    </row>
    <row r="503" spans="5:5" ht="15.75" customHeight="1" x14ac:dyDescent="0.3">
      <c r="E503" s="129"/>
    </row>
    <row r="504" spans="5:5" ht="15.75" customHeight="1" x14ac:dyDescent="0.3">
      <c r="E504" s="129"/>
    </row>
    <row r="505" spans="5:5" ht="15.75" customHeight="1" x14ac:dyDescent="0.3">
      <c r="E505" s="129"/>
    </row>
    <row r="506" spans="5:5" ht="15.75" customHeight="1" x14ac:dyDescent="0.3">
      <c r="E506" s="129"/>
    </row>
    <row r="507" spans="5:5" ht="15.75" customHeight="1" x14ac:dyDescent="0.3">
      <c r="E507" s="129"/>
    </row>
    <row r="508" spans="5:5" ht="15.75" customHeight="1" x14ac:dyDescent="0.3">
      <c r="E508" s="129"/>
    </row>
    <row r="509" spans="5:5" ht="15.75" customHeight="1" x14ac:dyDescent="0.3">
      <c r="E509" s="129"/>
    </row>
    <row r="510" spans="5:5" ht="15.75" customHeight="1" x14ac:dyDescent="0.3">
      <c r="E510" s="129"/>
    </row>
    <row r="511" spans="5:5" ht="15.75" customHeight="1" x14ac:dyDescent="0.3">
      <c r="E511" s="129"/>
    </row>
    <row r="512" spans="5:5" ht="15.75" customHeight="1" x14ac:dyDescent="0.3">
      <c r="E512" s="129"/>
    </row>
    <row r="513" spans="5:5" ht="15.75" customHeight="1" x14ac:dyDescent="0.3">
      <c r="E513" s="129"/>
    </row>
    <row r="514" spans="5:5" ht="15.75" customHeight="1" x14ac:dyDescent="0.3">
      <c r="E514" s="129"/>
    </row>
    <row r="515" spans="5:5" ht="15.75" customHeight="1" x14ac:dyDescent="0.3">
      <c r="E515" s="129"/>
    </row>
    <row r="516" spans="5:5" ht="15.75" customHeight="1" x14ac:dyDescent="0.3">
      <c r="E516" s="129"/>
    </row>
    <row r="517" spans="5:5" ht="15.75" customHeight="1" x14ac:dyDescent="0.3">
      <c r="E517" s="129"/>
    </row>
    <row r="518" spans="5:5" ht="15.75" customHeight="1" x14ac:dyDescent="0.3">
      <c r="E518" s="129"/>
    </row>
    <row r="519" spans="5:5" ht="15.75" customHeight="1" x14ac:dyDescent="0.3">
      <c r="E519" s="129"/>
    </row>
    <row r="520" spans="5:5" ht="15.75" customHeight="1" x14ac:dyDescent="0.3">
      <c r="E520" s="129"/>
    </row>
    <row r="521" spans="5:5" ht="15.75" customHeight="1" x14ac:dyDescent="0.3">
      <c r="E521" s="129"/>
    </row>
    <row r="522" spans="5:5" ht="15.75" customHeight="1" x14ac:dyDescent="0.3">
      <c r="E522" s="129"/>
    </row>
    <row r="523" spans="5:5" ht="15.75" customHeight="1" x14ac:dyDescent="0.3">
      <c r="E523" s="129"/>
    </row>
    <row r="524" spans="5:5" ht="15.75" customHeight="1" x14ac:dyDescent="0.3">
      <c r="E524" s="129"/>
    </row>
    <row r="525" spans="5:5" ht="15.75" customHeight="1" x14ac:dyDescent="0.3">
      <c r="E525" s="129"/>
    </row>
    <row r="526" spans="5:5" ht="15.75" customHeight="1" x14ac:dyDescent="0.3">
      <c r="E526" s="129"/>
    </row>
    <row r="527" spans="5:5" ht="15.75" customHeight="1" x14ac:dyDescent="0.3">
      <c r="E527" s="129"/>
    </row>
    <row r="528" spans="5:5" ht="15.75" customHeight="1" x14ac:dyDescent="0.3">
      <c r="E528" s="129"/>
    </row>
    <row r="529" spans="5:5" ht="15.75" customHeight="1" x14ac:dyDescent="0.3">
      <c r="E529" s="129"/>
    </row>
    <row r="530" spans="5:5" ht="15.75" customHeight="1" x14ac:dyDescent="0.3">
      <c r="E530" s="129"/>
    </row>
    <row r="531" spans="5:5" ht="15.75" customHeight="1" x14ac:dyDescent="0.3">
      <c r="E531" s="129"/>
    </row>
    <row r="532" spans="5:5" ht="15.75" customHeight="1" x14ac:dyDescent="0.3">
      <c r="E532" s="129"/>
    </row>
    <row r="533" spans="5:5" ht="15.75" customHeight="1" x14ac:dyDescent="0.3">
      <c r="E533" s="129"/>
    </row>
    <row r="534" spans="5:5" ht="15.75" customHeight="1" x14ac:dyDescent="0.3">
      <c r="E534" s="129"/>
    </row>
    <row r="535" spans="5:5" ht="15.75" customHeight="1" x14ac:dyDescent="0.3">
      <c r="E535" s="129"/>
    </row>
    <row r="536" spans="5:5" ht="15.75" customHeight="1" x14ac:dyDescent="0.3">
      <c r="E536" s="129"/>
    </row>
    <row r="537" spans="5:5" ht="15.75" customHeight="1" x14ac:dyDescent="0.3">
      <c r="E537" s="129"/>
    </row>
    <row r="538" spans="5:5" ht="15.75" customHeight="1" x14ac:dyDescent="0.3">
      <c r="E538" s="129"/>
    </row>
    <row r="539" spans="5:5" ht="15.75" customHeight="1" x14ac:dyDescent="0.3">
      <c r="E539" s="129"/>
    </row>
    <row r="540" spans="5:5" ht="15.75" customHeight="1" x14ac:dyDescent="0.3">
      <c r="E540" s="129"/>
    </row>
    <row r="541" spans="5:5" ht="15.75" customHeight="1" x14ac:dyDescent="0.3">
      <c r="E541" s="129"/>
    </row>
    <row r="542" spans="5:5" ht="15.75" customHeight="1" x14ac:dyDescent="0.3">
      <c r="E542" s="129"/>
    </row>
    <row r="543" spans="5:5" ht="15.75" customHeight="1" x14ac:dyDescent="0.3">
      <c r="E543" s="129"/>
    </row>
    <row r="544" spans="5:5" ht="15.75" customHeight="1" x14ac:dyDescent="0.3">
      <c r="E544" s="129"/>
    </row>
    <row r="545" spans="5:5" ht="15.75" customHeight="1" x14ac:dyDescent="0.3">
      <c r="E545" s="129"/>
    </row>
    <row r="546" spans="5:5" ht="15.75" customHeight="1" x14ac:dyDescent="0.3">
      <c r="E546" s="129"/>
    </row>
    <row r="547" spans="5:5" ht="15.75" customHeight="1" x14ac:dyDescent="0.3">
      <c r="E547" s="129"/>
    </row>
    <row r="548" spans="5:5" ht="15.75" customHeight="1" x14ac:dyDescent="0.3">
      <c r="E548" s="129"/>
    </row>
    <row r="549" spans="5:5" ht="15.75" customHeight="1" x14ac:dyDescent="0.3">
      <c r="E549" s="129"/>
    </row>
    <row r="550" spans="5:5" ht="15.75" customHeight="1" x14ac:dyDescent="0.3">
      <c r="E550" s="129"/>
    </row>
    <row r="551" spans="5:5" ht="15.75" customHeight="1" x14ac:dyDescent="0.3">
      <c r="E551" s="129"/>
    </row>
    <row r="552" spans="5:5" ht="15.75" customHeight="1" x14ac:dyDescent="0.3">
      <c r="E552" s="129"/>
    </row>
    <row r="553" spans="5:5" ht="15.75" customHeight="1" x14ac:dyDescent="0.3">
      <c r="E553" s="129"/>
    </row>
    <row r="554" spans="5:5" ht="15.75" customHeight="1" x14ac:dyDescent="0.3">
      <c r="E554" s="129"/>
    </row>
    <row r="555" spans="5:5" ht="15.75" customHeight="1" x14ac:dyDescent="0.3">
      <c r="E555" s="129"/>
    </row>
    <row r="556" spans="5:5" ht="15.75" customHeight="1" x14ac:dyDescent="0.3">
      <c r="E556" s="129"/>
    </row>
    <row r="557" spans="5:5" ht="15.75" customHeight="1" x14ac:dyDescent="0.3">
      <c r="E557" s="129"/>
    </row>
    <row r="558" spans="5:5" ht="15.75" customHeight="1" x14ac:dyDescent="0.3">
      <c r="E558" s="129"/>
    </row>
    <row r="559" spans="5:5" ht="15.75" customHeight="1" x14ac:dyDescent="0.3">
      <c r="E559" s="129"/>
    </row>
    <row r="560" spans="5:5" ht="15.75" customHeight="1" x14ac:dyDescent="0.3">
      <c r="E560" s="129"/>
    </row>
    <row r="561" spans="5:5" ht="15.75" customHeight="1" x14ac:dyDescent="0.3">
      <c r="E561" s="129"/>
    </row>
    <row r="562" spans="5:5" ht="15.75" customHeight="1" x14ac:dyDescent="0.3">
      <c r="E562" s="129"/>
    </row>
    <row r="563" spans="5:5" ht="15.75" customHeight="1" x14ac:dyDescent="0.3">
      <c r="E563" s="129"/>
    </row>
    <row r="564" spans="5:5" ht="15.75" customHeight="1" x14ac:dyDescent="0.3">
      <c r="E564" s="129"/>
    </row>
    <row r="565" spans="5:5" ht="15.75" customHeight="1" x14ac:dyDescent="0.3">
      <c r="E565" s="129"/>
    </row>
    <row r="566" spans="5:5" ht="15.75" customHeight="1" x14ac:dyDescent="0.3">
      <c r="E566" s="129"/>
    </row>
    <row r="567" spans="5:5" ht="15.75" customHeight="1" x14ac:dyDescent="0.3">
      <c r="E567" s="129"/>
    </row>
    <row r="568" spans="5:5" ht="15.75" customHeight="1" x14ac:dyDescent="0.3">
      <c r="E568" s="129"/>
    </row>
    <row r="569" spans="5:5" ht="15.75" customHeight="1" x14ac:dyDescent="0.3">
      <c r="E569" s="129"/>
    </row>
    <row r="570" spans="5:5" ht="15.75" customHeight="1" x14ac:dyDescent="0.3">
      <c r="E570" s="129"/>
    </row>
    <row r="571" spans="5:5" ht="15.75" customHeight="1" x14ac:dyDescent="0.3">
      <c r="E571" s="129"/>
    </row>
    <row r="572" spans="5:5" ht="15.75" customHeight="1" x14ac:dyDescent="0.3">
      <c r="E572" s="129"/>
    </row>
    <row r="573" spans="5:5" ht="15.75" customHeight="1" x14ac:dyDescent="0.3">
      <c r="E573" s="129"/>
    </row>
    <row r="574" spans="5:5" ht="15.75" customHeight="1" x14ac:dyDescent="0.3">
      <c r="E574" s="129"/>
    </row>
    <row r="575" spans="5:5" ht="15.75" customHeight="1" x14ac:dyDescent="0.3">
      <c r="E575" s="129"/>
    </row>
    <row r="576" spans="5:5" ht="15.75" customHeight="1" x14ac:dyDescent="0.3">
      <c r="E576" s="129"/>
    </row>
    <row r="577" spans="5:5" ht="15.75" customHeight="1" x14ac:dyDescent="0.3">
      <c r="E577" s="129"/>
    </row>
    <row r="578" spans="5:5" ht="15.75" customHeight="1" x14ac:dyDescent="0.3">
      <c r="E578" s="129"/>
    </row>
    <row r="579" spans="5:5" ht="15.75" customHeight="1" x14ac:dyDescent="0.3">
      <c r="E579" s="129"/>
    </row>
    <row r="580" spans="5:5" ht="15.75" customHeight="1" x14ac:dyDescent="0.3">
      <c r="E580" s="129"/>
    </row>
    <row r="581" spans="5:5" ht="15.75" customHeight="1" x14ac:dyDescent="0.3">
      <c r="E581" s="129"/>
    </row>
    <row r="582" spans="5:5" ht="15.75" customHeight="1" x14ac:dyDescent="0.3">
      <c r="E582" s="129"/>
    </row>
    <row r="583" spans="5:5" ht="15.75" customHeight="1" x14ac:dyDescent="0.3">
      <c r="E583" s="129"/>
    </row>
    <row r="584" spans="5:5" ht="15.75" customHeight="1" x14ac:dyDescent="0.3">
      <c r="E584" s="129"/>
    </row>
    <row r="585" spans="5:5" ht="15.75" customHeight="1" x14ac:dyDescent="0.3">
      <c r="E585" s="129"/>
    </row>
    <row r="586" spans="5:5" ht="15.75" customHeight="1" x14ac:dyDescent="0.3">
      <c r="E586" s="129"/>
    </row>
    <row r="587" spans="5:5" ht="15.75" customHeight="1" x14ac:dyDescent="0.3">
      <c r="E587" s="129"/>
    </row>
    <row r="588" spans="5:5" ht="15.75" customHeight="1" x14ac:dyDescent="0.3">
      <c r="E588" s="129"/>
    </row>
    <row r="589" spans="5:5" ht="15.75" customHeight="1" x14ac:dyDescent="0.3">
      <c r="E589" s="129"/>
    </row>
    <row r="590" spans="5:5" ht="15.75" customHeight="1" x14ac:dyDescent="0.3">
      <c r="E590" s="129"/>
    </row>
    <row r="591" spans="5:5" ht="15.75" customHeight="1" x14ac:dyDescent="0.3">
      <c r="E591" s="129"/>
    </row>
    <row r="592" spans="5:5" ht="15.75" customHeight="1" x14ac:dyDescent="0.3">
      <c r="E592" s="129"/>
    </row>
    <row r="593" spans="5:5" ht="15.75" customHeight="1" x14ac:dyDescent="0.3">
      <c r="E593" s="129"/>
    </row>
    <row r="594" spans="5:5" ht="15.75" customHeight="1" x14ac:dyDescent="0.3">
      <c r="E594" s="129"/>
    </row>
    <row r="595" spans="5:5" ht="15.75" customHeight="1" x14ac:dyDescent="0.3">
      <c r="E595" s="129"/>
    </row>
    <row r="596" spans="5:5" ht="15.75" customHeight="1" x14ac:dyDescent="0.3">
      <c r="E596" s="129"/>
    </row>
    <row r="597" spans="5:5" ht="15.75" customHeight="1" x14ac:dyDescent="0.3">
      <c r="E597" s="129"/>
    </row>
    <row r="598" spans="5:5" ht="15.75" customHeight="1" x14ac:dyDescent="0.3">
      <c r="E598" s="129"/>
    </row>
    <row r="599" spans="5:5" ht="15.75" customHeight="1" x14ac:dyDescent="0.3">
      <c r="E599" s="129"/>
    </row>
    <row r="600" spans="5:5" ht="15.75" customHeight="1" x14ac:dyDescent="0.3">
      <c r="E600" s="129"/>
    </row>
    <row r="601" spans="5:5" ht="15.75" customHeight="1" x14ac:dyDescent="0.3">
      <c r="E601" s="129"/>
    </row>
    <row r="602" spans="5:5" ht="15.75" customHeight="1" x14ac:dyDescent="0.3">
      <c r="E602" s="129"/>
    </row>
    <row r="603" spans="5:5" ht="15.75" customHeight="1" x14ac:dyDescent="0.3">
      <c r="E603" s="129"/>
    </row>
    <row r="604" spans="5:5" ht="15.75" customHeight="1" x14ac:dyDescent="0.3">
      <c r="E604" s="129"/>
    </row>
    <row r="605" spans="5:5" ht="15.75" customHeight="1" x14ac:dyDescent="0.3">
      <c r="E605" s="129"/>
    </row>
    <row r="606" spans="5:5" ht="15.75" customHeight="1" x14ac:dyDescent="0.3">
      <c r="E606" s="129"/>
    </row>
    <row r="607" spans="5:5" ht="15.75" customHeight="1" x14ac:dyDescent="0.3">
      <c r="E607" s="129"/>
    </row>
    <row r="608" spans="5:5" ht="15.75" customHeight="1" x14ac:dyDescent="0.3">
      <c r="E608" s="129"/>
    </row>
    <row r="609" spans="5:5" ht="15.75" customHeight="1" x14ac:dyDescent="0.3">
      <c r="E609" s="129"/>
    </row>
    <row r="610" spans="5:5" ht="15.75" customHeight="1" x14ac:dyDescent="0.3">
      <c r="E610" s="129"/>
    </row>
    <row r="611" spans="5:5" ht="15.75" customHeight="1" x14ac:dyDescent="0.3">
      <c r="E611" s="129"/>
    </row>
    <row r="612" spans="5:5" ht="15.75" customHeight="1" x14ac:dyDescent="0.3">
      <c r="E612" s="129"/>
    </row>
    <row r="613" spans="5:5" ht="15.75" customHeight="1" x14ac:dyDescent="0.3">
      <c r="E613" s="129"/>
    </row>
    <row r="614" spans="5:5" ht="15.75" customHeight="1" x14ac:dyDescent="0.3">
      <c r="E614" s="129"/>
    </row>
    <row r="615" spans="5:5" ht="15.75" customHeight="1" x14ac:dyDescent="0.3">
      <c r="E615" s="129"/>
    </row>
    <row r="616" spans="5:5" ht="15.75" customHeight="1" x14ac:dyDescent="0.3">
      <c r="E616" s="129"/>
    </row>
    <row r="617" spans="5:5" ht="15.75" customHeight="1" x14ac:dyDescent="0.3">
      <c r="E617" s="129"/>
    </row>
    <row r="618" spans="5:5" ht="15.75" customHeight="1" x14ac:dyDescent="0.3">
      <c r="E618" s="129"/>
    </row>
    <row r="619" spans="5:5" ht="15.75" customHeight="1" x14ac:dyDescent="0.3">
      <c r="E619" s="129"/>
    </row>
    <row r="620" spans="5:5" ht="15.75" customHeight="1" x14ac:dyDescent="0.3">
      <c r="E620" s="129"/>
    </row>
    <row r="621" spans="5:5" ht="15.75" customHeight="1" x14ac:dyDescent="0.3">
      <c r="E621" s="129"/>
    </row>
    <row r="622" spans="5:5" ht="15.75" customHeight="1" x14ac:dyDescent="0.3">
      <c r="E622" s="129"/>
    </row>
    <row r="623" spans="5:5" ht="15.75" customHeight="1" x14ac:dyDescent="0.3">
      <c r="E623" s="129"/>
    </row>
    <row r="624" spans="5:5" ht="15.75" customHeight="1" x14ac:dyDescent="0.3">
      <c r="E624" s="129"/>
    </row>
    <row r="625" spans="5:5" ht="15.75" customHeight="1" x14ac:dyDescent="0.3">
      <c r="E625" s="129"/>
    </row>
    <row r="626" spans="5:5" ht="15.75" customHeight="1" x14ac:dyDescent="0.3">
      <c r="E626" s="129"/>
    </row>
    <row r="627" spans="5:5" ht="15.75" customHeight="1" x14ac:dyDescent="0.3">
      <c r="E627" s="129"/>
    </row>
    <row r="628" spans="5:5" ht="15.75" customHeight="1" x14ac:dyDescent="0.3">
      <c r="E628" s="129"/>
    </row>
    <row r="629" spans="5:5" ht="15.75" customHeight="1" x14ac:dyDescent="0.3">
      <c r="E629" s="129"/>
    </row>
    <row r="630" spans="5:5" ht="15.75" customHeight="1" x14ac:dyDescent="0.3">
      <c r="E630" s="129"/>
    </row>
    <row r="631" spans="5:5" ht="15.75" customHeight="1" x14ac:dyDescent="0.3">
      <c r="E631" s="129"/>
    </row>
    <row r="632" spans="5:5" ht="15.75" customHeight="1" x14ac:dyDescent="0.3">
      <c r="E632" s="129"/>
    </row>
    <row r="633" spans="5:5" ht="15.75" customHeight="1" x14ac:dyDescent="0.3">
      <c r="E633" s="129"/>
    </row>
    <row r="634" spans="5:5" ht="15.75" customHeight="1" x14ac:dyDescent="0.3">
      <c r="E634" s="129"/>
    </row>
    <row r="635" spans="5:5" ht="15.75" customHeight="1" x14ac:dyDescent="0.3">
      <c r="E635" s="129"/>
    </row>
    <row r="636" spans="5:5" ht="15.75" customHeight="1" x14ac:dyDescent="0.3">
      <c r="E636" s="129"/>
    </row>
    <row r="637" spans="5:5" ht="15.75" customHeight="1" x14ac:dyDescent="0.3">
      <c r="E637" s="129"/>
    </row>
    <row r="638" spans="5:5" ht="15.75" customHeight="1" x14ac:dyDescent="0.3">
      <c r="E638" s="129"/>
    </row>
    <row r="639" spans="5:5" ht="15.75" customHeight="1" x14ac:dyDescent="0.3">
      <c r="E639" s="129"/>
    </row>
    <row r="640" spans="5:5" ht="15.75" customHeight="1" x14ac:dyDescent="0.3">
      <c r="E640" s="129"/>
    </row>
    <row r="641" spans="5:5" ht="15.75" customHeight="1" x14ac:dyDescent="0.3">
      <c r="E641" s="129"/>
    </row>
    <row r="642" spans="5:5" ht="15.75" customHeight="1" x14ac:dyDescent="0.3">
      <c r="E642" s="129"/>
    </row>
    <row r="643" spans="5:5" ht="15.75" customHeight="1" x14ac:dyDescent="0.3">
      <c r="E643" s="129"/>
    </row>
    <row r="644" spans="5:5" ht="15.75" customHeight="1" x14ac:dyDescent="0.3">
      <c r="E644" s="129"/>
    </row>
    <row r="645" spans="5:5" ht="15.75" customHeight="1" x14ac:dyDescent="0.3">
      <c r="E645" s="129"/>
    </row>
    <row r="646" spans="5:5" ht="15.75" customHeight="1" x14ac:dyDescent="0.3">
      <c r="E646" s="129"/>
    </row>
    <row r="647" spans="5:5" ht="15.75" customHeight="1" x14ac:dyDescent="0.3">
      <c r="E647" s="129"/>
    </row>
    <row r="648" spans="5:5" ht="15.75" customHeight="1" x14ac:dyDescent="0.3">
      <c r="E648" s="129"/>
    </row>
    <row r="649" spans="5:5" ht="15.75" customHeight="1" x14ac:dyDescent="0.3">
      <c r="E649" s="129"/>
    </row>
    <row r="650" spans="5:5" ht="15.75" customHeight="1" x14ac:dyDescent="0.3">
      <c r="E650" s="129"/>
    </row>
    <row r="651" spans="5:5" ht="15.75" customHeight="1" x14ac:dyDescent="0.3">
      <c r="E651" s="129"/>
    </row>
    <row r="652" spans="5:5" ht="15.75" customHeight="1" x14ac:dyDescent="0.3">
      <c r="E652" s="129"/>
    </row>
    <row r="653" spans="5:5" ht="15.75" customHeight="1" x14ac:dyDescent="0.3">
      <c r="E653" s="129"/>
    </row>
    <row r="654" spans="5:5" ht="15.75" customHeight="1" x14ac:dyDescent="0.3">
      <c r="E654" s="129"/>
    </row>
    <row r="655" spans="5:5" ht="15.75" customHeight="1" x14ac:dyDescent="0.3">
      <c r="E655" s="129"/>
    </row>
    <row r="656" spans="5:5" ht="15.75" customHeight="1" x14ac:dyDescent="0.3">
      <c r="E656" s="129"/>
    </row>
    <row r="657" spans="5:5" ht="15.75" customHeight="1" x14ac:dyDescent="0.3">
      <c r="E657" s="129"/>
    </row>
    <row r="658" spans="5:5" ht="15.75" customHeight="1" x14ac:dyDescent="0.3">
      <c r="E658" s="129"/>
    </row>
    <row r="659" spans="5:5" ht="15.75" customHeight="1" x14ac:dyDescent="0.3">
      <c r="E659" s="129"/>
    </row>
    <row r="660" spans="5:5" ht="15.75" customHeight="1" x14ac:dyDescent="0.3">
      <c r="E660" s="129"/>
    </row>
    <row r="661" spans="5:5" ht="15.75" customHeight="1" x14ac:dyDescent="0.3">
      <c r="E661" s="129"/>
    </row>
    <row r="662" spans="5:5" ht="15.75" customHeight="1" x14ac:dyDescent="0.3">
      <c r="E662" s="129"/>
    </row>
    <row r="663" spans="5:5" ht="15.75" customHeight="1" x14ac:dyDescent="0.3">
      <c r="E663" s="129"/>
    </row>
    <row r="664" spans="5:5" ht="15.75" customHeight="1" x14ac:dyDescent="0.3">
      <c r="E664" s="129"/>
    </row>
    <row r="665" spans="5:5" ht="15.75" customHeight="1" x14ac:dyDescent="0.3">
      <c r="E665" s="129"/>
    </row>
    <row r="666" spans="5:5" ht="15.75" customHeight="1" x14ac:dyDescent="0.3">
      <c r="E666" s="129"/>
    </row>
    <row r="667" spans="5:5" ht="15.75" customHeight="1" x14ac:dyDescent="0.3">
      <c r="E667" s="129"/>
    </row>
    <row r="668" spans="5:5" ht="15.75" customHeight="1" x14ac:dyDescent="0.3">
      <c r="E668" s="129"/>
    </row>
    <row r="669" spans="5:5" ht="15.75" customHeight="1" x14ac:dyDescent="0.3">
      <c r="E669" s="129"/>
    </row>
    <row r="670" spans="5:5" ht="15.75" customHeight="1" x14ac:dyDescent="0.3">
      <c r="E670" s="129"/>
    </row>
    <row r="671" spans="5:5" ht="15.75" customHeight="1" x14ac:dyDescent="0.3">
      <c r="E671" s="129"/>
    </row>
    <row r="672" spans="5:5" ht="15.75" customHeight="1" x14ac:dyDescent="0.3">
      <c r="E672" s="129"/>
    </row>
    <row r="673" spans="5:5" ht="15.75" customHeight="1" x14ac:dyDescent="0.3">
      <c r="E673" s="129"/>
    </row>
    <row r="674" spans="5:5" ht="15.75" customHeight="1" x14ac:dyDescent="0.3">
      <c r="E674" s="129"/>
    </row>
    <row r="675" spans="5:5" ht="15.75" customHeight="1" x14ac:dyDescent="0.3">
      <c r="E675" s="129"/>
    </row>
    <row r="676" spans="5:5" ht="15.75" customHeight="1" x14ac:dyDescent="0.3">
      <c r="E676" s="129"/>
    </row>
    <row r="677" spans="5:5" ht="15.75" customHeight="1" x14ac:dyDescent="0.3">
      <c r="E677" s="129"/>
    </row>
    <row r="678" spans="5:5" ht="15.75" customHeight="1" x14ac:dyDescent="0.3">
      <c r="E678" s="129"/>
    </row>
    <row r="679" spans="5:5" ht="15.75" customHeight="1" x14ac:dyDescent="0.3">
      <c r="E679" s="129"/>
    </row>
    <row r="680" spans="5:5" ht="15.75" customHeight="1" x14ac:dyDescent="0.3">
      <c r="E680" s="129"/>
    </row>
    <row r="681" spans="5:5" ht="15.75" customHeight="1" x14ac:dyDescent="0.3">
      <c r="E681" s="129"/>
    </row>
    <row r="682" spans="5:5" ht="15.75" customHeight="1" x14ac:dyDescent="0.3">
      <c r="E682" s="129"/>
    </row>
    <row r="683" spans="5:5" ht="15.75" customHeight="1" x14ac:dyDescent="0.3">
      <c r="E683" s="129"/>
    </row>
    <row r="684" spans="5:5" ht="15.75" customHeight="1" x14ac:dyDescent="0.3">
      <c r="E684" s="129"/>
    </row>
    <row r="685" spans="5:5" ht="15.75" customHeight="1" x14ac:dyDescent="0.3">
      <c r="E685" s="129"/>
    </row>
    <row r="686" spans="5:5" ht="15.75" customHeight="1" x14ac:dyDescent="0.3">
      <c r="E686" s="129"/>
    </row>
    <row r="687" spans="5:5" ht="15.75" customHeight="1" x14ac:dyDescent="0.3">
      <c r="E687" s="129"/>
    </row>
    <row r="688" spans="5:5" ht="15.75" customHeight="1" x14ac:dyDescent="0.3">
      <c r="E688" s="129"/>
    </row>
    <row r="689" spans="5:5" ht="15.75" customHeight="1" x14ac:dyDescent="0.3">
      <c r="E689" s="129"/>
    </row>
    <row r="690" spans="5:5" ht="15.75" customHeight="1" x14ac:dyDescent="0.3">
      <c r="E690" s="129"/>
    </row>
    <row r="691" spans="5:5" ht="15.75" customHeight="1" x14ac:dyDescent="0.3">
      <c r="E691" s="129"/>
    </row>
    <row r="692" spans="5:5" ht="15.75" customHeight="1" x14ac:dyDescent="0.3">
      <c r="E692" s="129"/>
    </row>
    <row r="693" spans="5:5" ht="15.75" customHeight="1" x14ac:dyDescent="0.3">
      <c r="E693" s="129"/>
    </row>
    <row r="694" spans="5:5" ht="15.75" customHeight="1" x14ac:dyDescent="0.3">
      <c r="E694" s="129"/>
    </row>
    <row r="695" spans="5:5" ht="15.75" customHeight="1" x14ac:dyDescent="0.3">
      <c r="E695" s="129"/>
    </row>
    <row r="696" spans="5:5" ht="15.75" customHeight="1" x14ac:dyDescent="0.3">
      <c r="E696" s="129"/>
    </row>
    <row r="697" spans="5:5" ht="15.75" customHeight="1" x14ac:dyDescent="0.3">
      <c r="E697" s="129"/>
    </row>
    <row r="698" spans="5:5" ht="15.75" customHeight="1" x14ac:dyDescent="0.3">
      <c r="E698" s="129"/>
    </row>
    <row r="699" spans="5:5" ht="15.75" customHeight="1" x14ac:dyDescent="0.3">
      <c r="E699" s="129"/>
    </row>
    <row r="700" spans="5:5" ht="15.75" customHeight="1" x14ac:dyDescent="0.3">
      <c r="E700" s="129"/>
    </row>
    <row r="701" spans="5:5" ht="15.75" customHeight="1" x14ac:dyDescent="0.3">
      <c r="E701" s="129"/>
    </row>
    <row r="702" spans="5:5" ht="15.75" customHeight="1" x14ac:dyDescent="0.3">
      <c r="E702" s="129"/>
    </row>
    <row r="703" spans="5:5" ht="15.75" customHeight="1" x14ac:dyDescent="0.3">
      <c r="E703" s="129"/>
    </row>
    <row r="704" spans="5:5" ht="15.75" customHeight="1" x14ac:dyDescent="0.3">
      <c r="E704" s="129"/>
    </row>
    <row r="705" spans="5:5" ht="15.75" customHeight="1" x14ac:dyDescent="0.3">
      <c r="E705" s="129"/>
    </row>
    <row r="706" spans="5:5" ht="15.75" customHeight="1" x14ac:dyDescent="0.3">
      <c r="E706" s="129"/>
    </row>
    <row r="707" spans="5:5" ht="15.75" customHeight="1" x14ac:dyDescent="0.3">
      <c r="E707" s="129"/>
    </row>
    <row r="708" spans="5:5" ht="15.75" customHeight="1" x14ac:dyDescent="0.3">
      <c r="E708" s="129"/>
    </row>
    <row r="709" spans="5:5" ht="15.75" customHeight="1" x14ac:dyDescent="0.3">
      <c r="E709" s="129"/>
    </row>
    <row r="710" spans="5:5" ht="15.75" customHeight="1" x14ac:dyDescent="0.3">
      <c r="E710" s="129"/>
    </row>
    <row r="711" spans="5:5" ht="15.75" customHeight="1" x14ac:dyDescent="0.3">
      <c r="E711" s="129"/>
    </row>
    <row r="712" spans="5:5" ht="15.75" customHeight="1" x14ac:dyDescent="0.3">
      <c r="E712" s="129"/>
    </row>
    <row r="713" spans="5:5" ht="15.75" customHeight="1" x14ac:dyDescent="0.3">
      <c r="E713" s="129"/>
    </row>
    <row r="714" spans="5:5" ht="15.75" customHeight="1" x14ac:dyDescent="0.3">
      <c r="E714" s="129"/>
    </row>
    <row r="715" spans="5:5" ht="15.75" customHeight="1" x14ac:dyDescent="0.3">
      <c r="E715" s="129"/>
    </row>
    <row r="716" spans="5:5" ht="15.75" customHeight="1" x14ac:dyDescent="0.3">
      <c r="E716" s="129"/>
    </row>
    <row r="717" spans="5:5" ht="15.75" customHeight="1" x14ac:dyDescent="0.3">
      <c r="E717" s="129"/>
    </row>
    <row r="718" spans="5:5" ht="15.75" customHeight="1" x14ac:dyDescent="0.3">
      <c r="E718" s="129"/>
    </row>
    <row r="719" spans="5:5" ht="15.75" customHeight="1" x14ac:dyDescent="0.3">
      <c r="E719" s="129"/>
    </row>
    <row r="720" spans="5:5" ht="15.75" customHeight="1" x14ac:dyDescent="0.3">
      <c r="E720" s="129"/>
    </row>
    <row r="721" spans="5:5" ht="15.75" customHeight="1" x14ac:dyDescent="0.3">
      <c r="E721" s="129"/>
    </row>
    <row r="722" spans="5:5" ht="15.75" customHeight="1" x14ac:dyDescent="0.3">
      <c r="E722" s="129"/>
    </row>
    <row r="723" spans="5:5" ht="15.75" customHeight="1" x14ac:dyDescent="0.3">
      <c r="E723" s="129"/>
    </row>
    <row r="724" spans="5:5" ht="15.75" customHeight="1" x14ac:dyDescent="0.3">
      <c r="E724" s="129"/>
    </row>
    <row r="725" spans="5:5" ht="15.75" customHeight="1" x14ac:dyDescent="0.3">
      <c r="E725" s="129"/>
    </row>
    <row r="726" spans="5:5" ht="15.75" customHeight="1" x14ac:dyDescent="0.3">
      <c r="E726" s="129"/>
    </row>
    <row r="727" spans="5:5" ht="15.75" customHeight="1" x14ac:dyDescent="0.3">
      <c r="E727" s="129"/>
    </row>
    <row r="728" spans="5:5" ht="15.75" customHeight="1" x14ac:dyDescent="0.3">
      <c r="E728" s="129"/>
    </row>
    <row r="729" spans="5:5" ht="15.75" customHeight="1" x14ac:dyDescent="0.3">
      <c r="E729" s="129"/>
    </row>
    <row r="730" spans="5:5" ht="15.75" customHeight="1" x14ac:dyDescent="0.3">
      <c r="E730" s="129"/>
    </row>
    <row r="731" spans="5:5" ht="15.75" customHeight="1" x14ac:dyDescent="0.3">
      <c r="E731" s="129"/>
    </row>
    <row r="732" spans="5:5" ht="15.75" customHeight="1" x14ac:dyDescent="0.3">
      <c r="E732" s="129"/>
    </row>
    <row r="733" spans="5:5" ht="15.75" customHeight="1" x14ac:dyDescent="0.3">
      <c r="E733" s="129"/>
    </row>
    <row r="734" spans="5:5" ht="15.75" customHeight="1" x14ac:dyDescent="0.3">
      <c r="E734" s="129"/>
    </row>
    <row r="735" spans="5:5" ht="15.75" customHeight="1" x14ac:dyDescent="0.3">
      <c r="E735" s="129"/>
    </row>
    <row r="736" spans="5:5" ht="15.75" customHeight="1" x14ac:dyDescent="0.3">
      <c r="E736" s="129"/>
    </row>
    <row r="737" spans="5:5" ht="15.75" customHeight="1" x14ac:dyDescent="0.3">
      <c r="E737" s="129"/>
    </row>
    <row r="738" spans="5:5" ht="15.75" customHeight="1" x14ac:dyDescent="0.3">
      <c r="E738" s="129"/>
    </row>
    <row r="739" spans="5:5" ht="15.75" customHeight="1" x14ac:dyDescent="0.3">
      <c r="E739" s="129"/>
    </row>
    <row r="740" spans="5:5" ht="15.75" customHeight="1" x14ac:dyDescent="0.3">
      <c r="E740" s="129"/>
    </row>
    <row r="741" spans="5:5" ht="15.75" customHeight="1" x14ac:dyDescent="0.3">
      <c r="E741" s="129"/>
    </row>
    <row r="742" spans="5:5" ht="15.75" customHeight="1" x14ac:dyDescent="0.3">
      <c r="E742" s="129"/>
    </row>
    <row r="743" spans="5:5" ht="15.75" customHeight="1" x14ac:dyDescent="0.3">
      <c r="E743" s="129"/>
    </row>
    <row r="744" spans="5:5" ht="15.75" customHeight="1" x14ac:dyDescent="0.3">
      <c r="E744" s="129"/>
    </row>
    <row r="745" spans="5:5" ht="15.75" customHeight="1" x14ac:dyDescent="0.3">
      <c r="E745" s="129"/>
    </row>
    <row r="746" spans="5:5" ht="15.75" customHeight="1" x14ac:dyDescent="0.3">
      <c r="E746" s="129"/>
    </row>
    <row r="747" spans="5:5" ht="15.75" customHeight="1" x14ac:dyDescent="0.3">
      <c r="E747" s="129"/>
    </row>
    <row r="748" spans="5:5" ht="15.75" customHeight="1" x14ac:dyDescent="0.3">
      <c r="E748" s="129"/>
    </row>
    <row r="749" spans="5:5" ht="15.75" customHeight="1" x14ac:dyDescent="0.3">
      <c r="E749" s="129"/>
    </row>
    <row r="750" spans="5:5" ht="15.75" customHeight="1" x14ac:dyDescent="0.3">
      <c r="E750" s="129"/>
    </row>
    <row r="751" spans="5:5" ht="15.75" customHeight="1" x14ac:dyDescent="0.3">
      <c r="E751" s="129"/>
    </row>
    <row r="752" spans="5:5" ht="15.75" customHeight="1" x14ac:dyDescent="0.3">
      <c r="E752" s="129"/>
    </row>
    <row r="753" spans="5:5" ht="15.75" customHeight="1" x14ac:dyDescent="0.3">
      <c r="E753" s="129"/>
    </row>
    <row r="754" spans="5:5" ht="15.75" customHeight="1" x14ac:dyDescent="0.3">
      <c r="E754" s="129"/>
    </row>
    <row r="755" spans="5:5" ht="15.75" customHeight="1" x14ac:dyDescent="0.3">
      <c r="E755" s="129"/>
    </row>
    <row r="756" spans="5:5" ht="15.75" customHeight="1" x14ac:dyDescent="0.3">
      <c r="E756" s="129"/>
    </row>
    <row r="757" spans="5:5" ht="15.75" customHeight="1" x14ac:dyDescent="0.3">
      <c r="E757" s="129"/>
    </row>
    <row r="758" spans="5:5" ht="15.75" customHeight="1" x14ac:dyDescent="0.3">
      <c r="E758" s="129"/>
    </row>
    <row r="759" spans="5:5" ht="15.75" customHeight="1" x14ac:dyDescent="0.3">
      <c r="E759" s="129"/>
    </row>
    <row r="760" spans="5:5" ht="15.75" customHeight="1" x14ac:dyDescent="0.3">
      <c r="E760" s="129"/>
    </row>
    <row r="761" spans="5:5" ht="15.75" customHeight="1" x14ac:dyDescent="0.3">
      <c r="E761" s="129"/>
    </row>
    <row r="762" spans="5:5" ht="15.75" customHeight="1" x14ac:dyDescent="0.3">
      <c r="E762" s="129"/>
    </row>
    <row r="763" spans="5:5" ht="15.75" customHeight="1" x14ac:dyDescent="0.3">
      <c r="E763" s="129"/>
    </row>
    <row r="764" spans="5:5" ht="15.75" customHeight="1" x14ac:dyDescent="0.3">
      <c r="E764" s="129"/>
    </row>
    <row r="765" spans="5:5" ht="15.75" customHeight="1" x14ac:dyDescent="0.3">
      <c r="E765" s="129"/>
    </row>
    <row r="766" spans="5:5" ht="15.75" customHeight="1" x14ac:dyDescent="0.3">
      <c r="E766" s="129"/>
    </row>
    <row r="767" spans="5:5" ht="15.75" customHeight="1" x14ac:dyDescent="0.3">
      <c r="E767" s="129"/>
    </row>
    <row r="768" spans="5:5" ht="15.75" customHeight="1" x14ac:dyDescent="0.3">
      <c r="E768" s="129"/>
    </row>
    <row r="769" spans="5:5" ht="15.75" customHeight="1" x14ac:dyDescent="0.3">
      <c r="E769" s="129"/>
    </row>
    <row r="770" spans="5:5" ht="15.75" customHeight="1" x14ac:dyDescent="0.3">
      <c r="E770" s="129"/>
    </row>
    <row r="771" spans="5:5" ht="15.75" customHeight="1" x14ac:dyDescent="0.3">
      <c r="E771" s="129"/>
    </row>
    <row r="772" spans="5:5" ht="15.75" customHeight="1" x14ac:dyDescent="0.3">
      <c r="E772" s="129"/>
    </row>
    <row r="773" spans="5:5" ht="15.75" customHeight="1" x14ac:dyDescent="0.3">
      <c r="E773" s="129"/>
    </row>
    <row r="774" spans="5:5" ht="15.75" customHeight="1" x14ac:dyDescent="0.3">
      <c r="E774" s="129"/>
    </row>
    <row r="775" spans="5:5" ht="15.75" customHeight="1" x14ac:dyDescent="0.3">
      <c r="E775" s="129"/>
    </row>
    <row r="776" spans="5:5" ht="15.75" customHeight="1" x14ac:dyDescent="0.3">
      <c r="E776" s="129"/>
    </row>
    <row r="777" spans="5:5" ht="15.75" customHeight="1" x14ac:dyDescent="0.3">
      <c r="E777" s="129"/>
    </row>
    <row r="778" spans="5:5" ht="15.75" customHeight="1" x14ac:dyDescent="0.3">
      <c r="E778" s="129"/>
    </row>
    <row r="779" spans="5:5" ht="15.75" customHeight="1" x14ac:dyDescent="0.3">
      <c r="E779" s="129"/>
    </row>
    <row r="780" spans="5:5" ht="15.75" customHeight="1" x14ac:dyDescent="0.3">
      <c r="E780" s="129"/>
    </row>
    <row r="781" spans="5:5" ht="15.75" customHeight="1" x14ac:dyDescent="0.3">
      <c r="E781" s="129"/>
    </row>
    <row r="782" spans="5:5" ht="15.75" customHeight="1" x14ac:dyDescent="0.3">
      <c r="E782" s="129"/>
    </row>
    <row r="783" spans="5:5" ht="15.75" customHeight="1" x14ac:dyDescent="0.3">
      <c r="E783" s="129"/>
    </row>
    <row r="784" spans="5:5" ht="15.75" customHeight="1" x14ac:dyDescent="0.3">
      <c r="E784" s="129"/>
    </row>
    <row r="785" spans="5:5" ht="15.75" customHeight="1" x14ac:dyDescent="0.3">
      <c r="E785" s="129"/>
    </row>
    <row r="786" spans="5:5" ht="15.75" customHeight="1" x14ac:dyDescent="0.3">
      <c r="E786" s="129"/>
    </row>
    <row r="787" spans="5:5" ht="15.75" customHeight="1" x14ac:dyDescent="0.3">
      <c r="E787" s="129"/>
    </row>
    <row r="788" spans="5:5" ht="15.75" customHeight="1" x14ac:dyDescent="0.3">
      <c r="E788" s="129"/>
    </row>
    <row r="789" spans="5:5" ht="15.75" customHeight="1" x14ac:dyDescent="0.3">
      <c r="E789" s="129"/>
    </row>
    <row r="790" spans="5:5" ht="15.75" customHeight="1" x14ac:dyDescent="0.3">
      <c r="E790" s="129"/>
    </row>
    <row r="791" spans="5:5" ht="15.75" customHeight="1" x14ac:dyDescent="0.3">
      <c r="E791" s="129"/>
    </row>
    <row r="792" spans="5:5" ht="15.75" customHeight="1" x14ac:dyDescent="0.3">
      <c r="E792" s="129"/>
    </row>
    <row r="793" spans="5:5" ht="15.75" customHeight="1" x14ac:dyDescent="0.3">
      <c r="E793" s="129"/>
    </row>
    <row r="794" spans="5:5" ht="15.75" customHeight="1" x14ac:dyDescent="0.3">
      <c r="E794" s="129"/>
    </row>
    <row r="795" spans="5:5" ht="15.75" customHeight="1" x14ac:dyDescent="0.3">
      <c r="E795" s="129"/>
    </row>
    <row r="796" spans="5:5" ht="15.75" customHeight="1" x14ac:dyDescent="0.3">
      <c r="E796" s="129"/>
    </row>
    <row r="797" spans="5:5" ht="15.75" customHeight="1" x14ac:dyDescent="0.3">
      <c r="E797" s="129"/>
    </row>
    <row r="798" spans="5:5" ht="15.75" customHeight="1" x14ac:dyDescent="0.3">
      <c r="E798" s="129"/>
    </row>
    <row r="799" spans="5:5" ht="15.75" customHeight="1" x14ac:dyDescent="0.3">
      <c r="E799" s="129"/>
    </row>
    <row r="800" spans="5:5" ht="15.75" customHeight="1" x14ac:dyDescent="0.3">
      <c r="E800" s="129"/>
    </row>
    <row r="801" spans="5:5" ht="15.75" customHeight="1" x14ac:dyDescent="0.3">
      <c r="E801" s="129"/>
    </row>
    <row r="802" spans="5:5" ht="15.75" customHeight="1" x14ac:dyDescent="0.3">
      <c r="E802" s="129"/>
    </row>
    <row r="803" spans="5:5" ht="15.75" customHeight="1" x14ac:dyDescent="0.3">
      <c r="E803" s="129"/>
    </row>
    <row r="804" spans="5:5" ht="15.75" customHeight="1" x14ac:dyDescent="0.3">
      <c r="E804" s="129"/>
    </row>
    <row r="805" spans="5:5" ht="15.75" customHeight="1" x14ac:dyDescent="0.3">
      <c r="E805" s="129"/>
    </row>
    <row r="806" spans="5:5" ht="15.75" customHeight="1" x14ac:dyDescent="0.3">
      <c r="E806" s="129"/>
    </row>
    <row r="807" spans="5:5" ht="15.75" customHeight="1" x14ac:dyDescent="0.3">
      <c r="E807" s="129"/>
    </row>
    <row r="808" spans="5:5" ht="15.75" customHeight="1" x14ac:dyDescent="0.3">
      <c r="E808" s="129"/>
    </row>
    <row r="809" spans="5:5" ht="15.75" customHeight="1" x14ac:dyDescent="0.3">
      <c r="E809" s="129"/>
    </row>
    <row r="810" spans="5:5" ht="15.75" customHeight="1" x14ac:dyDescent="0.3">
      <c r="E810" s="129"/>
    </row>
    <row r="811" spans="5:5" ht="15.75" customHeight="1" x14ac:dyDescent="0.3">
      <c r="E811" s="129"/>
    </row>
    <row r="812" spans="5:5" ht="15.75" customHeight="1" x14ac:dyDescent="0.3">
      <c r="E812" s="129"/>
    </row>
    <row r="813" spans="5:5" ht="15.75" customHeight="1" x14ac:dyDescent="0.3">
      <c r="E813" s="129"/>
    </row>
    <row r="814" spans="5:5" ht="15.75" customHeight="1" x14ac:dyDescent="0.3">
      <c r="E814" s="129"/>
    </row>
    <row r="815" spans="5:5" ht="15.75" customHeight="1" x14ac:dyDescent="0.3">
      <c r="E815" s="129"/>
    </row>
    <row r="816" spans="5:5" ht="15.75" customHeight="1" x14ac:dyDescent="0.3">
      <c r="E816" s="129"/>
    </row>
    <row r="817" spans="5:5" ht="15.75" customHeight="1" x14ac:dyDescent="0.3">
      <c r="E817" s="129"/>
    </row>
    <row r="818" spans="5:5" ht="15.75" customHeight="1" x14ac:dyDescent="0.3">
      <c r="E818" s="129"/>
    </row>
    <row r="819" spans="5:5" ht="15.75" customHeight="1" x14ac:dyDescent="0.3">
      <c r="E819" s="129"/>
    </row>
    <row r="820" spans="5:5" ht="15.75" customHeight="1" x14ac:dyDescent="0.3">
      <c r="E820" s="129"/>
    </row>
    <row r="821" spans="5:5" ht="15.75" customHeight="1" x14ac:dyDescent="0.3">
      <c r="E821" s="129"/>
    </row>
    <row r="822" spans="5:5" ht="15.75" customHeight="1" x14ac:dyDescent="0.3">
      <c r="E822" s="129"/>
    </row>
    <row r="823" spans="5:5" ht="15.75" customHeight="1" x14ac:dyDescent="0.3">
      <c r="E823" s="129"/>
    </row>
    <row r="824" spans="5:5" ht="15.75" customHeight="1" x14ac:dyDescent="0.3">
      <c r="E824" s="129"/>
    </row>
    <row r="825" spans="5:5" ht="15.75" customHeight="1" x14ac:dyDescent="0.3">
      <c r="E825" s="129"/>
    </row>
    <row r="826" spans="5:5" ht="15.75" customHeight="1" x14ac:dyDescent="0.3">
      <c r="E826" s="129"/>
    </row>
    <row r="827" spans="5:5" ht="15.75" customHeight="1" x14ac:dyDescent="0.3">
      <c r="E827" s="129"/>
    </row>
    <row r="828" spans="5:5" ht="15.75" customHeight="1" x14ac:dyDescent="0.3">
      <c r="E828" s="129"/>
    </row>
    <row r="829" spans="5:5" ht="15.75" customHeight="1" x14ac:dyDescent="0.3">
      <c r="E829" s="129"/>
    </row>
    <row r="830" spans="5:5" ht="15.75" customHeight="1" x14ac:dyDescent="0.3">
      <c r="E830" s="129"/>
    </row>
    <row r="831" spans="5:5" ht="15.75" customHeight="1" x14ac:dyDescent="0.3">
      <c r="E831" s="129"/>
    </row>
    <row r="832" spans="5:5" ht="15.75" customHeight="1" x14ac:dyDescent="0.3">
      <c r="E832" s="129"/>
    </row>
    <row r="833" spans="5:5" ht="15.75" customHeight="1" x14ac:dyDescent="0.3">
      <c r="E833" s="129"/>
    </row>
    <row r="834" spans="5:5" ht="15.75" customHeight="1" x14ac:dyDescent="0.3">
      <c r="E834" s="129"/>
    </row>
    <row r="835" spans="5:5" ht="15.75" customHeight="1" x14ac:dyDescent="0.3">
      <c r="E835" s="129"/>
    </row>
    <row r="836" spans="5:5" ht="15.75" customHeight="1" x14ac:dyDescent="0.3">
      <c r="E836" s="129"/>
    </row>
    <row r="837" spans="5:5" ht="15.75" customHeight="1" x14ac:dyDescent="0.3">
      <c r="E837" s="129"/>
    </row>
    <row r="838" spans="5:5" ht="15.75" customHeight="1" x14ac:dyDescent="0.3">
      <c r="E838" s="129"/>
    </row>
    <row r="839" spans="5:5" ht="15.75" customHeight="1" x14ac:dyDescent="0.3">
      <c r="E839" s="129"/>
    </row>
    <row r="840" spans="5:5" ht="15.75" customHeight="1" x14ac:dyDescent="0.3">
      <c r="E840" s="129"/>
    </row>
    <row r="841" spans="5:5" ht="15.75" customHeight="1" x14ac:dyDescent="0.3">
      <c r="E841" s="129"/>
    </row>
    <row r="842" spans="5:5" ht="15.75" customHeight="1" x14ac:dyDescent="0.3">
      <c r="E842" s="129"/>
    </row>
    <row r="843" spans="5:5" ht="15.75" customHeight="1" x14ac:dyDescent="0.3">
      <c r="E843" s="129"/>
    </row>
    <row r="844" spans="5:5" ht="15.75" customHeight="1" x14ac:dyDescent="0.3">
      <c r="E844" s="129"/>
    </row>
    <row r="845" spans="5:5" ht="15.75" customHeight="1" x14ac:dyDescent="0.3">
      <c r="E845" s="129"/>
    </row>
    <row r="846" spans="5:5" ht="15.75" customHeight="1" x14ac:dyDescent="0.3">
      <c r="E846" s="129"/>
    </row>
    <row r="847" spans="5:5" ht="15.75" customHeight="1" x14ac:dyDescent="0.3">
      <c r="E847" s="129"/>
    </row>
    <row r="848" spans="5:5" ht="15.75" customHeight="1" x14ac:dyDescent="0.3">
      <c r="E848" s="129"/>
    </row>
    <row r="849" spans="5:5" ht="15.75" customHeight="1" x14ac:dyDescent="0.3">
      <c r="E849" s="129"/>
    </row>
    <row r="850" spans="5:5" ht="15.75" customHeight="1" x14ac:dyDescent="0.3">
      <c r="E850" s="129"/>
    </row>
    <row r="851" spans="5:5" ht="15.75" customHeight="1" x14ac:dyDescent="0.3">
      <c r="E851" s="129"/>
    </row>
    <row r="852" spans="5:5" ht="15.75" customHeight="1" x14ac:dyDescent="0.3">
      <c r="E852" s="129"/>
    </row>
    <row r="853" spans="5:5" ht="15.75" customHeight="1" x14ac:dyDescent="0.3">
      <c r="E853" s="129"/>
    </row>
    <row r="854" spans="5:5" ht="15.75" customHeight="1" x14ac:dyDescent="0.3">
      <c r="E854" s="129"/>
    </row>
    <row r="855" spans="5:5" ht="15.75" customHeight="1" x14ac:dyDescent="0.3">
      <c r="E855" s="129"/>
    </row>
    <row r="856" spans="5:5" ht="15.75" customHeight="1" x14ac:dyDescent="0.3">
      <c r="E856" s="129"/>
    </row>
    <row r="857" spans="5:5" ht="15.75" customHeight="1" x14ac:dyDescent="0.3">
      <c r="E857" s="129"/>
    </row>
    <row r="858" spans="5:5" ht="15.75" customHeight="1" x14ac:dyDescent="0.3">
      <c r="E858" s="129"/>
    </row>
    <row r="859" spans="5:5" ht="15.75" customHeight="1" x14ac:dyDescent="0.3">
      <c r="E859" s="129"/>
    </row>
    <row r="860" spans="5:5" ht="15.75" customHeight="1" x14ac:dyDescent="0.3">
      <c r="E860" s="129"/>
    </row>
    <row r="861" spans="5:5" ht="15.75" customHeight="1" x14ac:dyDescent="0.3">
      <c r="E861" s="129"/>
    </row>
    <row r="862" spans="5:5" ht="15.75" customHeight="1" x14ac:dyDescent="0.3">
      <c r="E862" s="129"/>
    </row>
    <row r="863" spans="5:5" ht="15.75" customHeight="1" x14ac:dyDescent="0.3">
      <c r="E863" s="129"/>
    </row>
    <row r="864" spans="5:5" ht="15.75" customHeight="1" x14ac:dyDescent="0.3">
      <c r="E864" s="129"/>
    </row>
    <row r="865" spans="5:5" ht="15.75" customHeight="1" x14ac:dyDescent="0.3">
      <c r="E865" s="129"/>
    </row>
    <row r="866" spans="5:5" ht="15.75" customHeight="1" x14ac:dyDescent="0.3">
      <c r="E866" s="129"/>
    </row>
    <row r="867" spans="5:5" ht="15.75" customHeight="1" x14ac:dyDescent="0.3">
      <c r="E867" s="129"/>
    </row>
    <row r="868" spans="5:5" ht="15.75" customHeight="1" x14ac:dyDescent="0.3">
      <c r="E868" s="129"/>
    </row>
    <row r="869" spans="5:5" ht="15.75" customHeight="1" x14ac:dyDescent="0.3">
      <c r="E869" s="129"/>
    </row>
    <row r="870" spans="5:5" ht="15.75" customHeight="1" x14ac:dyDescent="0.3">
      <c r="E870" s="129"/>
    </row>
    <row r="871" spans="5:5" ht="15.75" customHeight="1" x14ac:dyDescent="0.3">
      <c r="E871" s="129"/>
    </row>
    <row r="872" spans="5:5" ht="15.75" customHeight="1" x14ac:dyDescent="0.3">
      <c r="E872" s="129"/>
    </row>
    <row r="873" spans="5:5" ht="15.75" customHeight="1" x14ac:dyDescent="0.3">
      <c r="E873" s="129"/>
    </row>
    <row r="874" spans="5:5" ht="15.75" customHeight="1" x14ac:dyDescent="0.3">
      <c r="E874" s="129"/>
    </row>
    <row r="875" spans="5:5" ht="15.75" customHeight="1" x14ac:dyDescent="0.3">
      <c r="E875" s="129"/>
    </row>
    <row r="876" spans="5:5" ht="15.75" customHeight="1" x14ac:dyDescent="0.3">
      <c r="E876" s="129"/>
    </row>
    <row r="877" spans="5:5" ht="15.75" customHeight="1" x14ac:dyDescent="0.3">
      <c r="E877" s="129"/>
    </row>
    <row r="878" spans="5:5" ht="15.75" customHeight="1" x14ac:dyDescent="0.3">
      <c r="E878" s="129"/>
    </row>
    <row r="879" spans="5:5" ht="15.75" customHeight="1" x14ac:dyDescent="0.3">
      <c r="E879" s="129"/>
    </row>
    <row r="880" spans="5:5" ht="15.75" customHeight="1" x14ac:dyDescent="0.3">
      <c r="E880" s="129"/>
    </row>
    <row r="881" spans="5:5" ht="15.75" customHeight="1" x14ac:dyDescent="0.3">
      <c r="E881" s="129"/>
    </row>
    <row r="882" spans="5:5" ht="15.75" customHeight="1" x14ac:dyDescent="0.3">
      <c r="E882" s="129"/>
    </row>
    <row r="883" spans="5:5" ht="15.75" customHeight="1" x14ac:dyDescent="0.3">
      <c r="E883" s="129"/>
    </row>
    <row r="884" spans="5:5" ht="15.75" customHeight="1" x14ac:dyDescent="0.3">
      <c r="E884" s="129"/>
    </row>
    <row r="885" spans="5:5" ht="15.75" customHeight="1" x14ac:dyDescent="0.3">
      <c r="E885" s="129"/>
    </row>
    <row r="886" spans="5:5" ht="15.75" customHeight="1" x14ac:dyDescent="0.3">
      <c r="E886" s="129"/>
    </row>
    <row r="887" spans="5:5" ht="15.75" customHeight="1" x14ac:dyDescent="0.3">
      <c r="E887" s="129"/>
    </row>
    <row r="888" spans="5:5" ht="15.75" customHeight="1" x14ac:dyDescent="0.3">
      <c r="E888" s="129"/>
    </row>
    <row r="889" spans="5:5" ht="15.75" customHeight="1" x14ac:dyDescent="0.3">
      <c r="E889" s="129"/>
    </row>
    <row r="890" spans="5:5" ht="15.75" customHeight="1" x14ac:dyDescent="0.3">
      <c r="E890" s="129"/>
    </row>
    <row r="891" spans="5:5" ht="15.75" customHeight="1" x14ac:dyDescent="0.3">
      <c r="E891" s="129"/>
    </row>
    <row r="892" spans="5:5" ht="15.75" customHeight="1" x14ac:dyDescent="0.3">
      <c r="E892" s="129"/>
    </row>
    <row r="893" spans="5:5" ht="15.75" customHeight="1" x14ac:dyDescent="0.3">
      <c r="E893" s="129"/>
    </row>
    <row r="894" spans="5:5" ht="15.75" customHeight="1" x14ac:dyDescent="0.3">
      <c r="E894" s="129"/>
    </row>
    <row r="895" spans="5:5" ht="15.75" customHeight="1" x14ac:dyDescent="0.3">
      <c r="E895" s="129"/>
    </row>
    <row r="896" spans="5:5" ht="15.75" customHeight="1" x14ac:dyDescent="0.3">
      <c r="E896" s="129"/>
    </row>
    <row r="897" spans="5:5" ht="15.75" customHeight="1" x14ac:dyDescent="0.3">
      <c r="E897" s="129"/>
    </row>
    <row r="898" spans="5:5" ht="15.75" customHeight="1" x14ac:dyDescent="0.3">
      <c r="E898" s="129"/>
    </row>
    <row r="899" spans="5:5" ht="15.75" customHeight="1" x14ac:dyDescent="0.3">
      <c r="E899" s="129"/>
    </row>
    <row r="900" spans="5:5" ht="15.75" customHeight="1" x14ac:dyDescent="0.3">
      <c r="E900" s="129"/>
    </row>
    <row r="901" spans="5:5" ht="15.75" customHeight="1" x14ac:dyDescent="0.3">
      <c r="E901" s="129"/>
    </row>
    <row r="902" spans="5:5" ht="15.75" customHeight="1" x14ac:dyDescent="0.3">
      <c r="E902" s="129"/>
    </row>
    <row r="903" spans="5:5" ht="15.75" customHeight="1" x14ac:dyDescent="0.3">
      <c r="E903" s="129"/>
    </row>
    <row r="904" spans="5:5" ht="15.75" customHeight="1" x14ac:dyDescent="0.3">
      <c r="E904" s="129"/>
    </row>
    <row r="905" spans="5:5" ht="15.75" customHeight="1" x14ac:dyDescent="0.3">
      <c r="E905" s="129"/>
    </row>
    <row r="906" spans="5:5" ht="15.75" customHeight="1" x14ac:dyDescent="0.3">
      <c r="E906" s="129"/>
    </row>
    <row r="907" spans="5:5" ht="15.75" customHeight="1" x14ac:dyDescent="0.3">
      <c r="E907" s="129"/>
    </row>
    <row r="908" spans="5:5" ht="15.75" customHeight="1" x14ac:dyDescent="0.3">
      <c r="E908" s="129"/>
    </row>
    <row r="909" spans="5:5" ht="15.75" customHeight="1" x14ac:dyDescent="0.3">
      <c r="E909" s="129"/>
    </row>
    <row r="910" spans="5:5" ht="15.75" customHeight="1" x14ac:dyDescent="0.3">
      <c r="E910" s="129"/>
    </row>
    <row r="911" spans="5:5" ht="15.75" customHeight="1" x14ac:dyDescent="0.3">
      <c r="E911" s="129"/>
    </row>
    <row r="912" spans="5:5" ht="15.75" customHeight="1" x14ac:dyDescent="0.3">
      <c r="E912" s="129"/>
    </row>
    <row r="913" spans="5:5" ht="15.75" customHeight="1" x14ac:dyDescent="0.3">
      <c r="E913" s="129"/>
    </row>
    <row r="914" spans="5:5" ht="15.75" customHeight="1" x14ac:dyDescent="0.3">
      <c r="E914" s="129"/>
    </row>
    <row r="915" spans="5:5" ht="15.75" customHeight="1" x14ac:dyDescent="0.3">
      <c r="E915" s="129"/>
    </row>
    <row r="916" spans="5:5" ht="15.75" customHeight="1" x14ac:dyDescent="0.3">
      <c r="E916" s="129"/>
    </row>
    <row r="917" spans="5:5" ht="15.75" customHeight="1" x14ac:dyDescent="0.3">
      <c r="E917" s="129"/>
    </row>
    <row r="918" spans="5:5" ht="15.75" customHeight="1" x14ac:dyDescent="0.3">
      <c r="E918" s="129"/>
    </row>
    <row r="919" spans="5:5" ht="15.75" customHeight="1" x14ac:dyDescent="0.3">
      <c r="E919" s="129"/>
    </row>
    <row r="920" spans="5:5" ht="15.75" customHeight="1" x14ac:dyDescent="0.3">
      <c r="E920" s="129"/>
    </row>
    <row r="921" spans="5:5" ht="15.75" customHeight="1" x14ac:dyDescent="0.3">
      <c r="E921" s="129"/>
    </row>
    <row r="922" spans="5:5" ht="15.75" customHeight="1" x14ac:dyDescent="0.3">
      <c r="E922" s="129"/>
    </row>
    <row r="923" spans="5:5" ht="15.75" customHeight="1" x14ac:dyDescent="0.3">
      <c r="E923" s="129"/>
    </row>
    <row r="924" spans="5:5" ht="15.75" customHeight="1" x14ac:dyDescent="0.3">
      <c r="E924" s="129"/>
    </row>
    <row r="925" spans="5:5" ht="15.75" customHeight="1" x14ac:dyDescent="0.3">
      <c r="E925" s="129"/>
    </row>
    <row r="926" spans="5:5" ht="15.75" customHeight="1" x14ac:dyDescent="0.3">
      <c r="E926" s="129"/>
    </row>
    <row r="927" spans="5:5" ht="15.75" customHeight="1" x14ac:dyDescent="0.3">
      <c r="E927" s="129"/>
    </row>
    <row r="928" spans="5:5" ht="15.75" customHeight="1" x14ac:dyDescent="0.3">
      <c r="E928" s="129"/>
    </row>
    <row r="929" spans="5:5" ht="15.75" customHeight="1" x14ac:dyDescent="0.3">
      <c r="E929" s="129"/>
    </row>
    <row r="930" spans="5:5" ht="15.75" customHeight="1" x14ac:dyDescent="0.3">
      <c r="E930" s="129"/>
    </row>
    <row r="931" spans="5:5" ht="15.75" customHeight="1" x14ac:dyDescent="0.3">
      <c r="E931" s="129"/>
    </row>
    <row r="932" spans="5:5" ht="15.75" customHeight="1" x14ac:dyDescent="0.3">
      <c r="E932" s="129"/>
    </row>
    <row r="933" spans="5:5" ht="15.75" customHeight="1" x14ac:dyDescent="0.3">
      <c r="E933" s="129"/>
    </row>
    <row r="934" spans="5:5" ht="15.75" customHeight="1" x14ac:dyDescent="0.3">
      <c r="E934" s="129"/>
    </row>
    <row r="935" spans="5:5" ht="15.75" customHeight="1" x14ac:dyDescent="0.3">
      <c r="E935" s="129"/>
    </row>
    <row r="936" spans="5:5" ht="15.75" customHeight="1" x14ac:dyDescent="0.3">
      <c r="E936" s="129"/>
    </row>
    <row r="937" spans="5:5" ht="15.75" customHeight="1" x14ac:dyDescent="0.3">
      <c r="E937" s="129"/>
    </row>
    <row r="938" spans="5:5" ht="15.75" customHeight="1" x14ac:dyDescent="0.3">
      <c r="E938" s="129"/>
    </row>
    <row r="939" spans="5:5" ht="15.75" customHeight="1" x14ac:dyDescent="0.3">
      <c r="E939" s="129"/>
    </row>
    <row r="940" spans="5:5" ht="15.75" customHeight="1" x14ac:dyDescent="0.3">
      <c r="E940" s="129"/>
    </row>
    <row r="941" spans="5:5" ht="15.75" customHeight="1" x14ac:dyDescent="0.3">
      <c r="E941" s="129"/>
    </row>
    <row r="942" spans="5:5" ht="15.75" customHeight="1" x14ac:dyDescent="0.3">
      <c r="E942" s="129"/>
    </row>
    <row r="943" spans="5:5" ht="15.75" customHeight="1" x14ac:dyDescent="0.3">
      <c r="E943" s="129"/>
    </row>
    <row r="944" spans="5:5" ht="15.75" customHeight="1" x14ac:dyDescent="0.3">
      <c r="E944" s="129"/>
    </row>
    <row r="945" spans="5:5" ht="15.75" customHeight="1" x14ac:dyDescent="0.3">
      <c r="E945" s="129"/>
    </row>
    <row r="946" spans="5:5" ht="15.75" customHeight="1" x14ac:dyDescent="0.3">
      <c r="E946" s="129"/>
    </row>
    <row r="947" spans="5:5" ht="15.75" customHeight="1" x14ac:dyDescent="0.3">
      <c r="E947" s="129"/>
    </row>
    <row r="948" spans="5:5" ht="15.75" customHeight="1" x14ac:dyDescent="0.3">
      <c r="E948" s="129"/>
    </row>
    <row r="949" spans="5:5" ht="15.75" customHeight="1" x14ac:dyDescent="0.3">
      <c r="E949" s="129"/>
    </row>
    <row r="950" spans="5:5" ht="15.75" customHeight="1" x14ac:dyDescent="0.3">
      <c r="E950" s="129"/>
    </row>
    <row r="951" spans="5:5" ht="15.75" customHeight="1" x14ac:dyDescent="0.3">
      <c r="E951" s="129"/>
    </row>
    <row r="952" spans="5:5" ht="15.75" customHeight="1" x14ac:dyDescent="0.3">
      <c r="E952" s="129"/>
    </row>
    <row r="953" spans="5:5" ht="15.75" customHeight="1" x14ac:dyDescent="0.3">
      <c r="E953" s="129"/>
    </row>
    <row r="954" spans="5:5" ht="15.75" customHeight="1" x14ac:dyDescent="0.3">
      <c r="E954" s="129"/>
    </row>
    <row r="955" spans="5:5" ht="15.75" customHeight="1" x14ac:dyDescent="0.3">
      <c r="E955" s="129"/>
    </row>
    <row r="956" spans="5:5" ht="15.75" customHeight="1" x14ac:dyDescent="0.3">
      <c r="E956" s="129"/>
    </row>
    <row r="957" spans="5:5" ht="15.75" customHeight="1" x14ac:dyDescent="0.3">
      <c r="E957" s="129"/>
    </row>
    <row r="958" spans="5:5" ht="15.75" customHeight="1" x14ac:dyDescent="0.3">
      <c r="E958" s="129"/>
    </row>
    <row r="959" spans="5:5" ht="15.75" customHeight="1" x14ac:dyDescent="0.3">
      <c r="E959" s="129"/>
    </row>
    <row r="960" spans="5:5" ht="15.75" customHeight="1" x14ac:dyDescent="0.3">
      <c r="E960" s="129"/>
    </row>
    <row r="961" spans="5:5" ht="15.75" customHeight="1" x14ac:dyDescent="0.3">
      <c r="E961" s="129"/>
    </row>
    <row r="962" spans="5:5" ht="15.75" customHeight="1" x14ac:dyDescent="0.3">
      <c r="E962" s="129"/>
    </row>
    <row r="963" spans="5:5" ht="15.75" customHeight="1" x14ac:dyDescent="0.3">
      <c r="E963" s="129"/>
    </row>
    <row r="964" spans="5:5" ht="15.75" customHeight="1" x14ac:dyDescent="0.3">
      <c r="E964" s="129"/>
    </row>
    <row r="965" spans="5:5" ht="15.75" customHeight="1" x14ac:dyDescent="0.3">
      <c r="E965" s="129"/>
    </row>
    <row r="966" spans="5:5" ht="15.75" customHeight="1" x14ac:dyDescent="0.3">
      <c r="E966" s="129"/>
    </row>
    <row r="967" spans="5:5" ht="15.75" customHeight="1" x14ac:dyDescent="0.3">
      <c r="E967" s="129"/>
    </row>
    <row r="968" spans="5:5" ht="15.75" customHeight="1" x14ac:dyDescent="0.3">
      <c r="E968" s="129"/>
    </row>
    <row r="969" spans="5:5" ht="15.75" customHeight="1" x14ac:dyDescent="0.3">
      <c r="E969" s="129"/>
    </row>
    <row r="970" spans="5:5" ht="15.75" customHeight="1" x14ac:dyDescent="0.3">
      <c r="E970" s="129"/>
    </row>
    <row r="971" spans="5:5" ht="15.75" customHeight="1" x14ac:dyDescent="0.3">
      <c r="E971" s="129"/>
    </row>
    <row r="972" spans="5:5" ht="15.75" customHeight="1" x14ac:dyDescent="0.3">
      <c r="E972" s="129"/>
    </row>
    <row r="973" spans="5:5" ht="15.75" customHeight="1" x14ac:dyDescent="0.3">
      <c r="E973" s="129"/>
    </row>
    <row r="974" spans="5:5" ht="15.75" customHeight="1" x14ac:dyDescent="0.3">
      <c r="E974" s="129"/>
    </row>
    <row r="975" spans="5:5" ht="15.75" customHeight="1" x14ac:dyDescent="0.3">
      <c r="E975" s="129"/>
    </row>
    <row r="976" spans="5:5" ht="15.75" customHeight="1" x14ac:dyDescent="0.3">
      <c r="E976" s="129"/>
    </row>
    <row r="977" spans="5:5" ht="15.75" customHeight="1" x14ac:dyDescent="0.3">
      <c r="E977" s="129"/>
    </row>
    <row r="978" spans="5:5" ht="15.75" customHeight="1" x14ac:dyDescent="0.3">
      <c r="E978" s="129"/>
    </row>
    <row r="979" spans="5:5" ht="15.75" customHeight="1" x14ac:dyDescent="0.3">
      <c r="E979" s="129"/>
    </row>
    <row r="980" spans="5:5" ht="15.75" customHeight="1" x14ac:dyDescent="0.3">
      <c r="E980" s="129"/>
    </row>
    <row r="981" spans="5:5" ht="15.75" customHeight="1" x14ac:dyDescent="0.3">
      <c r="E981" s="129"/>
    </row>
    <row r="982" spans="5:5" ht="15.75" customHeight="1" x14ac:dyDescent="0.3">
      <c r="E982" s="129"/>
    </row>
    <row r="983" spans="5:5" ht="15.75" customHeight="1" x14ac:dyDescent="0.3">
      <c r="E983" s="129"/>
    </row>
    <row r="984" spans="5:5" ht="15.75" customHeight="1" x14ac:dyDescent="0.3">
      <c r="E984" s="129"/>
    </row>
    <row r="985" spans="5:5" ht="15.75" customHeight="1" x14ac:dyDescent="0.3">
      <c r="E985" s="129"/>
    </row>
    <row r="986" spans="5:5" ht="15.75" customHeight="1" x14ac:dyDescent="0.3">
      <c r="E986" s="129"/>
    </row>
    <row r="987" spans="5:5" ht="15.75" customHeight="1" x14ac:dyDescent="0.3">
      <c r="E987" s="129"/>
    </row>
    <row r="988" spans="5:5" ht="15.75" customHeight="1" x14ac:dyDescent="0.3">
      <c r="E988" s="129"/>
    </row>
    <row r="989" spans="5:5" ht="15.75" customHeight="1" x14ac:dyDescent="0.3">
      <c r="E989" s="129"/>
    </row>
    <row r="990" spans="5:5" ht="15.75" customHeight="1" x14ac:dyDescent="0.3">
      <c r="E990" s="129"/>
    </row>
    <row r="991" spans="5:5" ht="15.75" customHeight="1" x14ac:dyDescent="0.3">
      <c r="E991" s="129"/>
    </row>
    <row r="992" spans="5:5" ht="15.75" customHeight="1" x14ac:dyDescent="0.3">
      <c r="E992" s="129"/>
    </row>
    <row r="993" spans="5:5" ht="15.75" customHeight="1" x14ac:dyDescent="0.3">
      <c r="E993" s="129"/>
    </row>
    <row r="994" spans="5:5" ht="15.75" customHeight="1" x14ac:dyDescent="0.3">
      <c r="E994" s="129"/>
    </row>
    <row r="995" spans="5:5" ht="15.75" customHeight="1" x14ac:dyDescent="0.3">
      <c r="E995" s="129"/>
    </row>
    <row r="996" spans="5:5" ht="15.75" customHeight="1" x14ac:dyDescent="0.3">
      <c r="E996" s="129"/>
    </row>
    <row r="997" spans="5:5" ht="15.75" customHeight="1" x14ac:dyDescent="0.3">
      <c r="E997" s="129"/>
    </row>
    <row r="998" spans="5:5" ht="15.75" customHeight="1" x14ac:dyDescent="0.3">
      <c r="E998" s="129"/>
    </row>
    <row r="999" spans="5:5" ht="15.75" customHeight="1" x14ac:dyDescent="0.3">
      <c r="E999" s="129"/>
    </row>
    <row r="1000" spans="5:5" ht="15.75" customHeight="1" x14ac:dyDescent="0.3">
      <c r="E1000" s="129"/>
    </row>
    <row r="1001" spans="5:5" ht="15.75" customHeight="1" x14ac:dyDescent="0.3">
      <c r="E1001" s="129"/>
    </row>
    <row r="1002" spans="5:5" ht="15.75" customHeight="1" x14ac:dyDescent="0.3">
      <c r="E1002" s="129"/>
    </row>
  </sheetData>
  <mergeCells count="44">
    <mergeCell ref="B3:K3"/>
    <mergeCell ref="B4:K4"/>
    <mergeCell ref="B5:K5"/>
    <mergeCell ref="B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16:C16"/>
    <mergeCell ref="F16:K16"/>
    <mergeCell ref="B51:E51"/>
    <mergeCell ref="B17:C17"/>
    <mergeCell ref="F17:K17"/>
    <mergeCell ref="B18:C18"/>
    <mergeCell ref="F18:K18"/>
    <mergeCell ref="B19:H19"/>
    <mergeCell ref="I19:K19"/>
    <mergeCell ref="B27:E27"/>
    <mergeCell ref="B31:E31"/>
    <mergeCell ref="B35:E35"/>
    <mergeCell ref="B36:E36"/>
    <mergeCell ref="B45:E45"/>
    <mergeCell ref="B72:E72"/>
    <mergeCell ref="B73:E73"/>
    <mergeCell ref="B55:E55"/>
    <mergeCell ref="B56:E56"/>
    <mergeCell ref="C57:D57"/>
    <mergeCell ref="B63:E63"/>
    <mergeCell ref="B67:E67"/>
    <mergeCell ref="B71:E7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002"/>
  <sheetViews>
    <sheetView zoomScale="78" zoomScaleNormal="78" workbookViewId="0">
      <selection activeCell="M32" sqref="M32"/>
    </sheetView>
  </sheetViews>
  <sheetFormatPr baseColWidth="10" defaultColWidth="14.44140625" defaultRowHeight="14.4" x14ac:dyDescent="0.3"/>
  <cols>
    <col min="1" max="2" width="5.33203125" customWidth="1"/>
    <col min="3" max="3" width="37.88671875" customWidth="1"/>
    <col min="4" max="4" width="8.44140625" customWidth="1"/>
    <col min="5" max="5" width="7.88671875" customWidth="1"/>
    <col min="6" max="6" width="9.33203125" customWidth="1"/>
    <col min="7" max="7" width="10.44140625" customWidth="1"/>
    <col min="8" max="8" width="10.6640625" customWidth="1"/>
    <col min="9" max="9" width="13" customWidth="1"/>
    <col min="10" max="10" width="12.33203125" customWidth="1"/>
    <col min="11" max="11" width="13.33203125" customWidth="1"/>
    <col min="12" max="26" width="10.6640625" customWidth="1"/>
  </cols>
  <sheetData>
    <row r="1" spans="2:11" x14ac:dyDescent="0.3">
      <c r="E1" s="129"/>
    </row>
    <row r="2" spans="2:11" ht="15" thickBot="1" x14ac:dyDescent="0.35">
      <c r="E2" s="129"/>
    </row>
    <row r="3" spans="2:11" x14ac:dyDescent="0.3">
      <c r="B3" s="499" t="s">
        <v>55</v>
      </c>
      <c r="C3" s="500"/>
      <c r="D3" s="500"/>
      <c r="E3" s="500"/>
      <c r="F3" s="500"/>
      <c r="G3" s="500"/>
      <c r="H3" s="500"/>
      <c r="I3" s="500"/>
      <c r="J3" s="500"/>
      <c r="K3" s="501"/>
    </row>
    <row r="4" spans="2:11" x14ac:dyDescent="0.3">
      <c r="B4" s="502" t="s">
        <v>297</v>
      </c>
      <c r="C4" s="403"/>
      <c r="D4" s="403"/>
      <c r="E4" s="403"/>
      <c r="F4" s="403"/>
      <c r="G4" s="403"/>
      <c r="H4" s="403"/>
      <c r="I4" s="403"/>
      <c r="J4" s="403"/>
      <c r="K4" s="503"/>
    </row>
    <row r="5" spans="2:11" x14ac:dyDescent="0.3">
      <c r="B5" s="504" t="s">
        <v>146</v>
      </c>
      <c r="C5" s="403"/>
      <c r="D5" s="403"/>
      <c r="E5" s="403"/>
      <c r="F5" s="403"/>
      <c r="G5" s="403"/>
      <c r="H5" s="403"/>
      <c r="I5" s="403"/>
      <c r="J5" s="403"/>
      <c r="K5" s="503"/>
    </row>
    <row r="6" spans="2:11" x14ac:dyDescent="0.3">
      <c r="B6" s="504" t="s">
        <v>57</v>
      </c>
      <c r="C6" s="403"/>
      <c r="D6" s="403"/>
      <c r="E6" s="403"/>
      <c r="F6" s="403"/>
      <c r="G6" s="403"/>
      <c r="H6" s="403"/>
      <c r="I6" s="403"/>
      <c r="J6" s="403"/>
      <c r="K6" s="503"/>
    </row>
    <row r="7" spans="2:11" x14ac:dyDescent="0.3">
      <c r="B7" s="505" t="s">
        <v>58</v>
      </c>
      <c r="C7" s="492"/>
      <c r="D7" s="143" t="s">
        <v>35</v>
      </c>
      <c r="E7" s="143" t="s">
        <v>59</v>
      </c>
      <c r="F7" s="506" t="s">
        <v>60</v>
      </c>
      <c r="G7" s="492"/>
      <c r="H7" s="492"/>
      <c r="I7" s="492"/>
      <c r="J7" s="492"/>
      <c r="K7" s="494"/>
    </row>
    <row r="8" spans="2:11" x14ac:dyDescent="0.3">
      <c r="B8" s="491" t="s">
        <v>61</v>
      </c>
      <c r="C8" s="492"/>
      <c r="D8" s="144" t="s">
        <v>128</v>
      </c>
      <c r="E8" s="145">
        <v>1</v>
      </c>
      <c r="F8" s="493" t="s">
        <v>192</v>
      </c>
      <c r="G8" s="492"/>
      <c r="H8" s="492"/>
      <c r="I8" s="492"/>
      <c r="J8" s="492"/>
      <c r="K8" s="494"/>
    </row>
    <row r="9" spans="2:11" ht="22.5" customHeight="1" x14ac:dyDescent="0.3">
      <c r="B9" s="498" t="s">
        <v>193</v>
      </c>
      <c r="C9" s="492"/>
      <c r="D9" s="146" t="s">
        <v>156</v>
      </c>
      <c r="E9" s="147">
        <v>625</v>
      </c>
      <c r="F9" s="493"/>
      <c r="G9" s="492"/>
      <c r="H9" s="492"/>
      <c r="I9" s="492"/>
      <c r="J9" s="492"/>
      <c r="K9" s="494"/>
    </row>
    <row r="10" spans="2:11" x14ac:dyDescent="0.3">
      <c r="B10" s="491" t="s">
        <v>194</v>
      </c>
      <c r="C10" s="492"/>
      <c r="D10" s="144" t="s">
        <v>117</v>
      </c>
      <c r="E10" s="148">
        <v>0.2</v>
      </c>
      <c r="F10" s="493"/>
      <c r="G10" s="492"/>
      <c r="H10" s="492"/>
      <c r="I10" s="492"/>
      <c r="J10" s="492"/>
      <c r="K10" s="494"/>
    </row>
    <row r="11" spans="2:11" x14ac:dyDescent="0.3">
      <c r="B11" s="491" t="s">
        <v>195</v>
      </c>
      <c r="C11" s="492"/>
      <c r="D11" s="144" t="s">
        <v>196</v>
      </c>
      <c r="E11" s="145">
        <v>80</v>
      </c>
      <c r="F11" s="493" t="s">
        <v>197</v>
      </c>
      <c r="G11" s="492"/>
      <c r="H11" s="492"/>
      <c r="I11" s="492"/>
      <c r="J11" s="492"/>
      <c r="K11" s="494"/>
    </row>
    <row r="12" spans="2:11" x14ac:dyDescent="0.3">
      <c r="B12" s="491" t="s">
        <v>198</v>
      </c>
      <c r="C12" s="492"/>
      <c r="D12" s="144" t="s">
        <v>13</v>
      </c>
      <c r="E12" s="149">
        <v>50</v>
      </c>
      <c r="F12" s="493"/>
      <c r="G12" s="492"/>
      <c r="H12" s="492"/>
      <c r="I12" s="492"/>
      <c r="J12" s="492"/>
      <c r="K12" s="494"/>
    </row>
    <row r="13" spans="2:11" x14ac:dyDescent="0.3">
      <c r="B13" s="491" t="s">
        <v>135</v>
      </c>
      <c r="C13" s="492"/>
      <c r="D13" s="144" t="s">
        <v>13</v>
      </c>
      <c r="E13" s="145">
        <v>1</v>
      </c>
      <c r="F13" s="493" t="s">
        <v>123</v>
      </c>
      <c r="G13" s="492"/>
      <c r="H13" s="492"/>
      <c r="I13" s="492"/>
      <c r="J13" s="492"/>
      <c r="K13" s="494"/>
    </row>
    <row r="14" spans="2:11" x14ac:dyDescent="0.3">
      <c r="B14" s="491" t="s">
        <v>199</v>
      </c>
      <c r="C14" s="492"/>
      <c r="D14" s="144" t="s">
        <v>196</v>
      </c>
      <c r="E14" s="145">
        <v>3</v>
      </c>
      <c r="F14" s="493" t="s">
        <v>200</v>
      </c>
      <c r="G14" s="492"/>
      <c r="H14" s="492"/>
      <c r="I14" s="492"/>
      <c r="J14" s="492"/>
      <c r="K14" s="494"/>
    </row>
    <row r="15" spans="2:11" x14ac:dyDescent="0.3">
      <c r="B15" s="491" t="s">
        <v>201</v>
      </c>
      <c r="C15" s="492"/>
      <c r="D15" s="144" t="s">
        <v>13</v>
      </c>
      <c r="E15" s="145">
        <v>0.38</v>
      </c>
      <c r="F15" s="493"/>
      <c r="G15" s="492"/>
      <c r="H15" s="492"/>
      <c r="I15" s="492"/>
      <c r="J15" s="492"/>
      <c r="K15" s="494"/>
    </row>
    <row r="16" spans="2:11" x14ac:dyDescent="0.3">
      <c r="B16" s="491" t="s">
        <v>202</v>
      </c>
      <c r="C16" s="492"/>
      <c r="D16" s="144" t="s">
        <v>128</v>
      </c>
      <c r="E16" s="150"/>
      <c r="F16" s="493" t="s">
        <v>203</v>
      </c>
      <c r="G16" s="492"/>
      <c r="H16" s="492"/>
      <c r="I16" s="492"/>
      <c r="J16" s="492"/>
      <c r="K16" s="494"/>
    </row>
    <row r="17" spans="2:11" x14ac:dyDescent="0.3">
      <c r="B17" s="491" t="s">
        <v>204</v>
      </c>
      <c r="C17" s="492"/>
      <c r="D17" s="144" t="s">
        <v>128</v>
      </c>
      <c r="E17" s="151">
        <v>28</v>
      </c>
      <c r="F17" s="493" t="s">
        <v>205</v>
      </c>
      <c r="G17" s="492"/>
      <c r="H17" s="492"/>
      <c r="I17" s="492"/>
      <c r="J17" s="492"/>
      <c r="K17" s="494"/>
    </row>
    <row r="18" spans="2:11" x14ac:dyDescent="0.3">
      <c r="B18" s="491" t="s">
        <v>206</v>
      </c>
      <c r="C18" s="492"/>
      <c r="D18" s="144" t="s">
        <v>128</v>
      </c>
      <c r="E18" s="152"/>
      <c r="F18" s="493" t="s">
        <v>207</v>
      </c>
      <c r="G18" s="492"/>
      <c r="H18" s="492"/>
      <c r="I18" s="492"/>
      <c r="J18" s="492"/>
      <c r="K18" s="494"/>
    </row>
    <row r="19" spans="2:11" ht="6" customHeight="1" x14ac:dyDescent="0.3">
      <c r="B19" s="495"/>
      <c r="C19" s="492"/>
      <c r="D19" s="492"/>
      <c r="E19" s="492"/>
      <c r="F19" s="492"/>
      <c r="G19" s="492"/>
      <c r="H19" s="492"/>
      <c r="I19" s="496"/>
      <c r="J19" s="492"/>
      <c r="K19" s="494"/>
    </row>
    <row r="20" spans="2:11" ht="27.6" x14ac:dyDescent="0.3">
      <c r="B20" s="154" t="s">
        <v>81</v>
      </c>
      <c r="C20" s="153" t="s">
        <v>58</v>
      </c>
      <c r="D20" s="153" t="s">
        <v>35</v>
      </c>
      <c r="E20" s="153" t="s">
        <v>59</v>
      </c>
      <c r="F20" s="153" t="s">
        <v>82</v>
      </c>
      <c r="G20" s="153" t="s">
        <v>83</v>
      </c>
      <c r="H20" s="153" t="s">
        <v>84</v>
      </c>
      <c r="I20" s="153" t="s">
        <v>85</v>
      </c>
      <c r="J20" s="153" t="s">
        <v>86</v>
      </c>
      <c r="K20" s="155" t="s">
        <v>87</v>
      </c>
    </row>
    <row r="21" spans="2:11" ht="15.75" customHeight="1" x14ac:dyDescent="0.3">
      <c r="B21" s="330">
        <v>1</v>
      </c>
      <c r="C21" s="331" t="s">
        <v>208</v>
      </c>
      <c r="D21" s="331"/>
      <c r="E21" s="332"/>
      <c r="F21" s="333"/>
      <c r="G21" s="334"/>
      <c r="H21" s="332"/>
      <c r="I21" s="335"/>
      <c r="J21" s="333"/>
      <c r="K21" s="336"/>
    </row>
    <row r="22" spans="2:11" ht="15.75" customHeight="1" x14ac:dyDescent="0.3">
      <c r="B22" s="337" t="s">
        <v>89</v>
      </c>
      <c r="C22" s="338" t="s">
        <v>88</v>
      </c>
      <c r="D22" s="338"/>
      <c r="E22" s="332"/>
      <c r="F22" s="333"/>
      <c r="G22" s="334"/>
      <c r="H22" s="332"/>
      <c r="I22" s="335"/>
      <c r="J22" s="333"/>
      <c r="K22" s="336"/>
    </row>
    <row r="23" spans="2:11" ht="29.25" customHeight="1" x14ac:dyDescent="0.3">
      <c r="B23" s="339" t="s">
        <v>209</v>
      </c>
      <c r="C23" s="340" t="s">
        <v>210</v>
      </c>
      <c r="D23" s="341" t="s">
        <v>22</v>
      </c>
      <c r="E23" s="341">
        <v>625</v>
      </c>
      <c r="F23" s="341">
        <v>873</v>
      </c>
      <c r="G23" s="341">
        <f t="shared" ref="G23:G26" si="0">+F23*E23</f>
        <v>545625</v>
      </c>
      <c r="H23" s="341">
        <f t="shared" ref="H23:H26" si="1">E$16</f>
        <v>0</v>
      </c>
      <c r="I23" s="341">
        <f t="shared" ref="I23:I26" si="2">+H23*G23</f>
        <v>0</v>
      </c>
      <c r="J23" s="341">
        <f t="shared" ref="J23:J26" si="3">I23-K23</f>
        <v>0</v>
      </c>
      <c r="K23" s="342"/>
    </row>
    <row r="24" spans="2:11" ht="15.75" customHeight="1" x14ac:dyDescent="0.3">
      <c r="B24" s="339" t="s">
        <v>211</v>
      </c>
      <c r="C24" s="144" t="s">
        <v>25</v>
      </c>
      <c r="D24" s="341" t="s">
        <v>22</v>
      </c>
      <c r="E24" s="341">
        <v>625</v>
      </c>
      <c r="F24" s="333">
        <v>407</v>
      </c>
      <c r="G24" s="341">
        <f t="shared" si="0"/>
        <v>254375</v>
      </c>
      <c r="H24" s="341">
        <f t="shared" si="1"/>
        <v>0</v>
      </c>
      <c r="I24" s="341">
        <f t="shared" si="2"/>
        <v>0</v>
      </c>
      <c r="J24" s="333">
        <f t="shared" si="3"/>
        <v>0</v>
      </c>
      <c r="K24" s="342"/>
    </row>
    <row r="25" spans="2:11" ht="15.75" customHeight="1" x14ac:dyDescent="0.3">
      <c r="B25" s="339" t="s">
        <v>212</v>
      </c>
      <c r="C25" s="144" t="s">
        <v>30</v>
      </c>
      <c r="D25" s="341" t="s">
        <v>22</v>
      </c>
      <c r="E25" s="341">
        <v>625</v>
      </c>
      <c r="F25" s="333">
        <v>244</v>
      </c>
      <c r="G25" s="341">
        <f t="shared" ref="G25" si="4">E25*F25</f>
        <v>152500</v>
      </c>
      <c r="H25" s="341">
        <f t="shared" ref="H25" si="5">E$16</f>
        <v>0</v>
      </c>
      <c r="I25" s="341">
        <f t="shared" ref="I25" si="6">+H25*G25</f>
        <v>0</v>
      </c>
      <c r="J25" s="333">
        <f t="shared" ref="J25" si="7">I25-K25</f>
        <v>0</v>
      </c>
      <c r="K25" s="342"/>
    </row>
    <row r="26" spans="2:11" ht="15.75" customHeight="1" x14ac:dyDescent="0.3">
      <c r="B26" s="339" t="s">
        <v>254</v>
      </c>
      <c r="C26" s="144" t="s">
        <v>213</v>
      </c>
      <c r="D26" s="341" t="s">
        <v>13</v>
      </c>
      <c r="E26" s="333">
        <v>51</v>
      </c>
      <c r="F26" s="333">
        <v>407</v>
      </c>
      <c r="G26" s="341">
        <f t="shared" si="0"/>
        <v>20757</v>
      </c>
      <c r="H26" s="341">
        <f t="shared" si="1"/>
        <v>0</v>
      </c>
      <c r="I26" s="332">
        <f t="shared" si="2"/>
        <v>0</v>
      </c>
      <c r="J26" s="333">
        <f t="shared" si="3"/>
        <v>0</v>
      </c>
      <c r="K26" s="342">
        <f>I26</f>
        <v>0</v>
      </c>
    </row>
    <row r="27" spans="2:11" ht="15.75" customHeight="1" x14ac:dyDescent="0.3">
      <c r="B27" s="495" t="s">
        <v>214</v>
      </c>
      <c r="C27" s="492"/>
      <c r="D27" s="492"/>
      <c r="E27" s="492"/>
      <c r="F27" s="333"/>
      <c r="G27" s="334">
        <f>SUM(G23:G26)</f>
        <v>973257</v>
      </c>
      <c r="H27" s="334"/>
      <c r="I27" s="334">
        <f t="shared" ref="I27:K27" si="8">SUM(I23:I26)</f>
        <v>0</v>
      </c>
      <c r="J27" s="334">
        <f t="shared" si="8"/>
        <v>0</v>
      </c>
      <c r="K27" s="343">
        <f t="shared" si="8"/>
        <v>0</v>
      </c>
    </row>
    <row r="28" spans="2:11" ht="15.75" customHeight="1" x14ac:dyDescent="0.3">
      <c r="B28" s="337" t="s">
        <v>90</v>
      </c>
      <c r="C28" s="338" t="s">
        <v>99</v>
      </c>
      <c r="D28" s="338"/>
      <c r="E28" s="335"/>
      <c r="F28" s="334"/>
      <c r="G28" s="334"/>
      <c r="H28" s="335"/>
      <c r="I28" s="335"/>
      <c r="J28" s="334"/>
      <c r="K28" s="343"/>
    </row>
    <row r="29" spans="2:11" ht="15.75" customHeight="1" x14ac:dyDescent="0.3">
      <c r="B29" s="344" t="s">
        <v>215</v>
      </c>
      <c r="C29" s="144" t="s">
        <v>43</v>
      </c>
      <c r="D29" s="332" t="s">
        <v>216</v>
      </c>
      <c r="E29" s="333">
        <v>50</v>
      </c>
      <c r="F29" s="333">
        <v>7950</v>
      </c>
      <c r="G29" s="341">
        <f t="shared" ref="G29:G30" si="9">+F29*E29</f>
        <v>397500</v>
      </c>
      <c r="H29" s="341">
        <f t="shared" ref="H29:H30" si="10">E$16</f>
        <v>0</v>
      </c>
      <c r="I29" s="332">
        <f t="shared" ref="I29:I30" si="11">+H29*G29</f>
        <v>0</v>
      </c>
      <c r="J29" s="333">
        <f t="shared" ref="J29:J30" si="12">I29-K29</f>
        <v>0</v>
      </c>
      <c r="K29" s="342"/>
    </row>
    <row r="30" spans="2:11" ht="15.75" customHeight="1" x14ac:dyDescent="0.3">
      <c r="B30" s="344" t="s">
        <v>217</v>
      </c>
      <c r="C30" s="144" t="s">
        <v>50</v>
      </c>
      <c r="D30" s="332" t="s">
        <v>13</v>
      </c>
      <c r="E30" s="333">
        <v>1</v>
      </c>
      <c r="F30" s="333">
        <v>38000</v>
      </c>
      <c r="G30" s="341">
        <f t="shared" si="9"/>
        <v>38000</v>
      </c>
      <c r="H30" s="341">
        <f t="shared" si="10"/>
        <v>0</v>
      </c>
      <c r="I30" s="332">
        <f t="shared" si="11"/>
        <v>0</v>
      </c>
      <c r="J30" s="333">
        <f t="shared" si="12"/>
        <v>0</v>
      </c>
      <c r="K30" s="342"/>
    </row>
    <row r="31" spans="2:11" ht="15.75" customHeight="1" x14ac:dyDescent="0.3">
      <c r="B31" s="495" t="s">
        <v>218</v>
      </c>
      <c r="C31" s="492"/>
      <c r="D31" s="492"/>
      <c r="E31" s="492"/>
      <c r="F31" s="333"/>
      <c r="G31" s="334">
        <f>SUM(G29:G30)</f>
        <v>435500</v>
      </c>
      <c r="H31" s="332"/>
      <c r="I31" s="334">
        <f t="shared" ref="I31:K31" si="13">SUM(I29:I30)</f>
        <v>0</v>
      </c>
      <c r="J31" s="334">
        <f t="shared" si="13"/>
        <v>0</v>
      </c>
      <c r="K31" s="343">
        <f t="shared" si="13"/>
        <v>0</v>
      </c>
    </row>
    <row r="32" spans="2:11" ht="15.75" customHeight="1" x14ac:dyDescent="0.3">
      <c r="B32" s="337" t="s">
        <v>91</v>
      </c>
      <c r="C32" s="338" t="s">
        <v>108</v>
      </c>
      <c r="D32" s="338"/>
      <c r="E32" s="332"/>
      <c r="F32" s="333"/>
      <c r="G32" s="334"/>
      <c r="H32" s="332"/>
      <c r="I32" s="335"/>
      <c r="J32" s="333"/>
      <c r="K32" s="336"/>
    </row>
    <row r="33" spans="2:11" ht="15.75" customHeight="1" x14ac:dyDescent="0.3">
      <c r="B33" s="344" t="s">
        <v>219</v>
      </c>
      <c r="C33" s="144" t="s">
        <v>0</v>
      </c>
      <c r="D33" s="148">
        <v>0.05</v>
      </c>
      <c r="E33" s="333">
        <v>1</v>
      </c>
      <c r="F33" s="333">
        <v>48663</v>
      </c>
      <c r="G33" s="341">
        <f t="shared" ref="G33:G34" si="14">+F33*E33</f>
        <v>48663</v>
      </c>
      <c r="H33" s="341">
        <f t="shared" ref="H33:H34" si="15">E$16</f>
        <v>0</v>
      </c>
      <c r="I33" s="332">
        <f t="shared" ref="I33:I34" si="16">+H33*G33</f>
        <v>0</v>
      </c>
      <c r="J33" s="333">
        <f t="shared" ref="J33:J34" si="17">I33-K33</f>
        <v>0</v>
      </c>
      <c r="K33" s="342"/>
    </row>
    <row r="34" spans="2:11" ht="15.75" customHeight="1" x14ac:dyDescent="0.3">
      <c r="B34" s="344" t="s">
        <v>220</v>
      </c>
      <c r="C34" s="144" t="s">
        <v>221</v>
      </c>
      <c r="D34" s="148">
        <v>0.2</v>
      </c>
      <c r="E34" s="333">
        <v>1</v>
      </c>
      <c r="F34" s="333">
        <v>87100</v>
      </c>
      <c r="G34" s="341">
        <f t="shared" si="14"/>
        <v>87100</v>
      </c>
      <c r="H34" s="341">
        <f t="shared" si="15"/>
        <v>0</v>
      </c>
      <c r="I34" s="332">
        <f t="shared" si="16"/>
        <v>0</v>
      </c>
      <c r="J34" s="333">
        <f t="shared" si="17"/>
        <v>0</v>
      </c>
      <c r="K34" s="342">
        <f>I34</f>
        <v>0</v>
      </c>
    </row>
    <row r="35" spans="2:11" ht="15.75" customHeight="1" x14ac:dyDescent="0.3">
      <c r="B35" s="495" t="s">
        <v>222</v>
      </c>
      <c r="C35" s="492"/>
      <c r="D35" s="492"/>
      <c r="E35" s="492"/>
      <c r="F35" s="333"/>
      <c r="G35" s="334">
        <f>SUM(G33:G34)</f>
        <v>135763</v>
      </c>
      <c r="H35" s="335"/>
      <c r="I35" s="334">
        <f t="shared" ref="I35:K35" si="18">SUM(I33:I34)</f>
        <v>0</v>
      </c>
      <c r="J35" s="334">
        <f t="shared" si="18"/>
        <v>0</v>
      </c>
      <c r="K35" s="343">
        <f t="shared" si="18"/>
        <v>0</v>
      </c>
    </row>
    <row r="36" spans="2:11" ht="15.75" customHeight="1" x14ac:dyDescent="0.3">
      <c r="B36" s="495" t="s">
        <v>223</v>
      </c>
      <c r="C36" s="492"/>
      <c r="D36" s="492"/>
      <c r="E36" s="492"/>
      <c r="F36" s="345"/>
      <c r="G36" s="346">
        <f>G35+G31+G27</f>
        <v>1544520</v>
      </c>
      <c r="H36" s="329"/>
      <c r="I36" s="334">
        <f t="shared" ref="I36:K36" si="19">I35+I31+I27</f>
        <v>0</v>
      </c>
      <c r="J36" s="334">
        <f t="shared" si="19"/>
        <v>0</v>
      </c>
      <c r="K36" s="343">
        <f t="shared" si="19"/>
        <v>0</v>
      </c>
    </row>
    <row r="37" spans="2:11" ht="15.75" customHeight="1" x14ac:dyDescent="0.3">
      <c r="B37" s="330">
        <v>2</v>
      </c>
      <c r="C37" s="338" t="s">
        <v>224</v>
      </c>
      <c r="D37" s="338"/>
      <c r="E37" s="329"/>
      <c r="F37" s="338"/>
      <c r="G37" s="346"/>
      <c r="H37" s="185"/>
      <c r="I37" s="346"/>
      <c r="J37" s="347"/>
      <c r="K37" s="348"/>
    </row>
    <row r="38" spans="2:11" ht="15.75" customHeight="1" x14ac:dyDescent="0.3">
      <c r="B38" s="344" t="s">
        <v>100</v>
      </c>
      <c r="C38" s="338" t="s">
        <v>88</v>
      </c>
      <c r="D38" s="338"/>
      <c r="E38" s="145"/>
      <c r="F38" s="333"/>
      <c r="G38" s="334"/>
      <c r="H38" s="341"/>
      <c r="I38" s="333"/>
      <c r="J38" s="333"/>
      <c r="K38" s="336"/>
    </row>
    <row r="39" spans="2:11" ht="15.75" customHeight="1" x14ac:dyDescent="0.3">
      <c r="B39" s="344" t="s">
        <v>225</v>
      </c>
      <c r="C39" s="144" t="s">
        <v>28</v>
      </c>
      <c r="D39" s="145" t="s">
        <v>7</v>
      </c>
      <c r="E39" s="333">
        <v>125</v>
      </c>
      <c r="F39" s="333">
        <v>1019</v>
      </c>
      <c r="G39" s="333">
        <f t="shared" ref="G39:G44" si="20">E39*F39</f>
        <v>127375</v>
      </c>
      <c r="H39" s="341">
        <f t="shared" ref="H39:H44" si="21">E$17</f>
        <v>28</v>
      </c>
      <c r="I39" s="333">
        <f t="shared" ref="I39:I44" si="22">+H39*G39</f>
        <v>3566500</v>
      </c>
      <c r="J39" s="333">
        <f t="shared" ref="J39:J44" si="23">I39-K39</f>
        <v>3566500</v>
      </c>
      <c r="K39" s="336"/>
    </row>
    <row r="40" spans="2:11" ht="15.75" customHeight="1" x14ac:dyDescent="0.3">
      <c r="B40" s="344" t="s">
        <v>226</v>
      </c>
      <c r="C40" s="144" t="s">
        <v>24</v>
      </c>
      <c r="D40" s="145" t="s">
        <v>22</v>
      </c>
      <c r="E40" s="333">
        <v>125</v>
      </c>
      <c r="F40" s="333">
        <v>815</v>
      </c>
      <c r="G40" s="333">
        <f t="shared" si="20"/>
        <v>101875</v>
      </c>
      <c r="H40" s="341">
        <f t="shared" si="21"/>
        <v>28</v>
      </c>
      <c r="I40" s="333">
        <f t="shared" si="22"/>
        <v>2852500</v>
      </c>
      <c r="J40" s="333">
        <f t="shared" si="23"/>
        <v>2852500</v>
      </c>
      <c r="K40" s="336"/>
    </row>
    <row r="41" spans="2:11" ht="15.75" customHeight="1" x14ac:dyDescent="0.3">
      <c r="B41" s="344" t="s">
        <v>227</v>
      </c>
      <c r="C41" s="144" t="s">
        <v>29</v>
      </c>
      <c r="D41" s="145" t="s">
        <v>22</v>
      </c>
      <c r="E41" s="333">
        <v>625</v>
      </c>
      <c r="F41" s="333">
        <v>873</v>
      </c>
      <c r="G41" s="333">
        <f t="shared" si="20"/>
        <v>545625</v>
      </c>
      <c r="H41" s="341">
        <f t="shared" si="21"/>
        <v>28</v>
      </c>
      <c r="I41" s="333">
        <f t="shared" si="22"/>
        <v>15277500</v>
      </c>
      <c r="J41" s="333">
        <f t="shared" si="23"/>
        <v>15277500</v>
      </c>
      <c r="K41" s="336"/>
    </row>
    <row r="42" spans="2:11" ht="15.75" customHeight="1" x14ac:dyDescent="0.3">
      <c r="B42" s="344" t="s">
        <v>228</v>
      </c>
      <c r="C42" s="144" t="s">
        <v>25</v>
      </c>
      <c r="D42" s="145" t="s">
        <v>22</v>
      </c>
      <c r="E42" s="333">
        <v>625</v>
      </c>
      <c r="F42" s="333">
        <v>407</v>
      </c>
      <c r="G42" s="333">
        <f t="shared" si="20"/>
        <v>254375</v>
      </c>
      <c r="H42" s="341">
        <f t="shared" si="21"/>
        <v>28</v>
      </c>
      <c r="I42" s="333">
        <f t="shared" si="22"/>
        <v>7122500</v>
      </c>
      <c r="J42" s="333">
        <f t="shared" si="23"/>
        <v>7122500</v>
      </c>
      <c r="K42" s="336"/>
    </row>
    <row r="43" spans="2:11" ht="15.75" customHeight="1" x14ac:dyDescent="0.3">
      <c r="B43" s="344" t="s">
        <v>229</v>
      </c>
      <c r="C43" s="144" t="s">
        <v>30</v>
      </c>
      <c r="D43" s="145" t="s">
        <v>22</v>
      </c>
      <c r="E43" s="333">
        <v>625</v>
      </c>
      <c r="F43" s="333">
        <v>244</v>
      </c>
      <c r="G43" s="333">
        <f t="shared" si="20"/>
        <v>152500</v>
      </c>
      <c r="H43" s="341">
        <f t="shared" si="21"/>
        <v>28</v>
      </c>
      <c r="I43" s="333">
        <f t="shared" si="22"/>
        <v>4270000</v>
      </c>
      <c r="J43" s="333">
        <f t="shared" si="23"/>
        <v>4270000</v>
      </c>
      <c r="K43" s="336"/>
    </row>
    <row r="44" spans="2:11" ht="15.75" customHeight="1" x14ac:dyDescent="0.3">
      <c r="B44" s="344" t="s">
        <v>230</v>
      </c>
      <c r="C44" s="144" t="s">
        <v>31</v>
      </c>
      <c r="D44" s="145" t="s">
        <v>13</v>
      </c>
      <c r="E44" s="333">
        <v>301</v>
      </c>
      <c r="F44" s="333">
        <v>407</v>
      </c>
      <c r="G44" s="333">
        <f t="shared" si="20"/>
        <v>122507</v>
      </c>
      <c r="H44" s="341">
        <f t="shared" si="21"/>
        <v>28</v>
      </c>
      <c r="I44" s="333">
        <f t="shared" si="22"/>
        <v>3430196</v>
      </c>
      <c r="J44" s="333">
        <f t="shared" si="23"/>
        <v>0</v>
      </c>
      <c r="K44" s="336">
        <f>I44</f>
        <v>3430196</v>
      </c>
    </row>
    <row r="45" spans="2:11" ht="15.75" customHeight="1" x14ac:dyDescent="0.3">
      <c r="B45" s="495" t="s">
        <v>231</v>
      </c>
      <c r="C45" s="492"/>
      <c r="D45" s="492"/>
      <c r="E45" s="492"/>
      <c r="F45" s="333"/>
      <c r="G45" s="334">
        <f>SUM(G39:G44)</f>
        <v>1304257</v>
      </c>
      <c r="H45" s="334"/>
      <c r="I45" s="334">
        <f t="shared" ref="I45:K45" si="24">SUM(I39:I44)</f>
        <v>36519196</v>
      </c>
      <c r="J45" s="334">
        <f t="shared" si="24"/>
        <v>33089000</v>
      </c>
      <c r="K45" s="343">
        <f t="shared" si="24"/>
        <v>3430196</v>
      </c>
    </row>
    <row r="46" spans="2:11" ht="15.75" customHeight="1" x14ac:dyDescent="0.3">
      <c r="B46" s="337" t="s">
        <v>101</v>
      </c>
      <c r="C46" s="338" t="s">
        <v>99</v>
      </c>
      <c r="D46" s="338"/>
      <c r="E46" s="145"/>
      <c r="F46" s="333"/>
      <c r="G46" s="334"/>
      <c r="H46" s="341"/>
      <c r="I46" s="333"/>
      <c r="J46" s="333"/>
      <c r="K46" s="336"/>
    </row>
    <row r="47" spans="2:11" ht="15.75" customHeight="1" x14ac:dyDescent="0.3">
      <c r="B47" s="344" t="s">
        <v>232</v>
      </c>
      <c r="C47" s="144" t="s">
        <v>51</v>
      </c>
      <c r="D47" s="145" t="s">
        <v>35</v>
      </c>
      <c r="E47" s="333">
        <v>125</v>
      </c>
      <c r="F47" s="333">
        <v>0</v>
      </c>
      <c r="G47" s="333">
        <f t="shared" ref="G47:G50" si="25">E47*F47</f>
        <v>0</v>
      </c>
      <c r="H47" s="341">
        <f>+I$19</f>
        <v>0</v>
      </c>
      <c r="I47" s="333">
        <f t="shared" ref="I47:I50" si="26">+H47*G47</f>
        <v>0</v>
      </c>
      <c r="J47" s="333">
        <f t="shared" ref="J47:J50" si="27">I47-K47</f>
        <v>0</v>
      </c>
      <c r="K47" s="336"/>
    </row>
    <row r="48" spans="2:11" ht="15.75" customHeight="1" x14ac:dyDescent="0.3">
      <c r="B48" s="344" t="s">
        <v>233</v>
      </c>
      <c r="C48" s="144" t="s">
        <v>45</v>
      </c>
      <c r="D48" s="145" t="s">
        <v>13</v>
      </c>
      <c r="E48" s="349">
        <v>0.38</v>
      </c>
      <c r="F48" s="333">
        <v>68000</v>
      </c>
      <c r="G48" s="333">
        <f t="shared" si="25"/>
        <v>25840</v>
      </c>
      <c r="H48" s="341">
        <f t="shared" ref="H48:H50" si="28">E$17</f>
        <v>28</v>
      </c>
      <c r="I48" s="333">
        <f t="shared" si="26"/>
        <v>723520</v>
      </c>
      <c r="J48" s="333">
        <f t="shared" si="27"/>
        <v>723520</v>
      </c>
      <c r="K48" s="336"/>
    </row>
    <row r="49" spans="2:11" ht="15.75" customHeight="1" x14ac:dyDescent="0.3">
      <c r="B49" s="344" t="s">
        <v>234</v>
      </c>
      <c r="C49" s="144" t="s">
        <v>43</v>
      </c>
      <c r="D49" s="145" t="s">
        <v>13</v>
      </c>
      <c r="E49" s="333">
        <v>50</v>
      </c>
      <c r="F49" s="333">
        <v>7950</v>
      </c>
      <c r="G49" s="333">
        <f t="shared" si="25"/>
        <v>397500</v>
      </c>
      <c r="H49" s="341">
        <f t="shared" si="28"/>
        <v>28</v>
      </c>
      <c r="I49" s="333">
        <f t="shared" si="26"/>
        <v>11130000</v>
      </c>
      <c r="J49" s="333">
        <f t="shared" si="27"/>
        <v>11130000</v>
      </c>
      <c r="K49" s="336"/>
    </row>
    <row r="50" spans="2:11" ht="15.75" customHeight="1" x14ac:dyDescent="0.3">
      <c r="B50" s="344" t="s">
        <v>235</v>
      </c>
      <c r="C50" s="144" t="s">
        <v>50</v>
      </c>
      <c r="D50" s="145" t="s">
        <v>13</v>
      </c>
      <c r="E50" s="333">
        <v>1</v>
      </c>
      <c r="F50" s="333">
        <v>38000</v>
      </c>
      <c r="G50" s="333">
        <f t="shared" si="25"/>
        <v>38000</v>
      </c>
      <c r="H50" s="341">
        <f t="shared" si="28"/>
        <v>28</v>
      </c>
      <c r="I50" s="333">
        <f t="shared" si="26"/>
        <v>1064000</v>
      </c>
      <c r="J50" s="333">
        <f t="shared" si="27"/>
        <v>1064000</v>
      </c>
      <c r="K50" s="336"/>
    </row>
    <row r="51" spans="2:11" ht="15.75" customHeight="1" x14ac:dyDescent="0.3">
      <c r="B51" s="495" t="s">
        <v>236</v>
      </c>
      <c r="C51" s="492"/>
      <c r="D51" s="492"/>
      <c r="E51" s="492"/>
      <c r="F51" s="333"/>
      <c r="G51" s="334">
        <f>SUM(G47:G50)</f>
        <v>461340</v>
      </c>
      <c r="H51" s="334"/>
      <c r="I51" s="334">
        <f t="shared" ref="I51:K51" si="29">SUM(I47:I50)</f>
        <v>12917520</v>
      </c>
      <c r="J51" s="334">
        <f t="shared" si="29"/>
        <v>12917520</v>
      </c>
      <c r="K51" s="343">
        <f t="shared" si="29"/>
        <v>0</v>
      </c>
    </row>
    <row r="52" spans="2:11" ht="15.75" customHeight="1" x14ac:dyDescent="0.3">
      <c r="B52" s="337" t="s">
        <v>102</v>
      </c>
      <c r="C52" s="338" t="s">
        <v>108</v>
      </c>
      <c r="D52" s="338"/>
      <c r="E52" s="145"/>
      <c r="F52" s="333"/>
      <c r="G52" s="333"/>
      <c r="H52" s="341"/>
      <c r="I52" s="333"/>
      <c r="J52" s="333"/>
      <c r="K52" s="336"/>
    </row>
    <row r="53" spans="2:11" ht="15.75" customHeight="1" x14ac:dyDescent="0.3">
      <c r="B53" s="344" t="s">
        <v>237</v>
      </c>
      <c r="C53" s="144" t="s">
        <v>0</v>
      </c>
      <c r="D53" s="148">
        <v>0.05</v>
      </c>
      <c r="E53" s="333">
        <v>1</v>
      </c>
      <c r="F53" s="333">
        <v>65213</v>
      </c>
      <c r="G53" s="333">
        <f t="shared" ref="G53:G54" si="30">E53*F53</f>
        <v>65213</v>
      </c>
      <c r="H53" s="341">
        <f t="shared" ref="H53:H54" si="31">E$17</f>
        <v>28</v>
      </c>
      <c r="I53" s="333">
        <f t="shared" ref="I53:I54" si="32">+H53*G53</f>
        <v>1825964</v>
      </c>
      <c r="J53" s="333">
        <f t="shared" ref="J53:J54" si="33">I53-K53</f>
        <v>0</v>
      </c>
      <c r="K53" s="336">
        <f>I53</f>
        <v>1825964</v>
      </c>
    </row>
    <row r="54" spans="2:11" ht="15.75" customHeight="1" x14ac:dyDescent="0.3">
      <c r="B54" s="344" t="s">
        <v>238</v>
      </c>
      <c r="C54" s="144" t="s">
        <v>1</v>
      </c>
      <c r="D54" s="148">
        <v>0.2</v>
      </c>
      <c r="E54" s="333">
        <v>1</v>
      </c>
      <c r="F54" s="333">
        <v>92268</v>
      </c>
      <c r="G54" s="333">
        <f t="shared" si="30"/>
        <v>92268</v>
      </c>
      <c r="H54" s="341">
        <f t="shared" si="31"/>
        <v>28</v>
      </c>
      <c r="I54" s="333">
        <f t="shared" si="32"/>
        <v>2583504</v>
      </c>
      <c r="J54" s="333">
        <f t="shared" si="33"/>
        <v>0</v>
      </c>
      <c r="K54" s="336">
        <f>I54</f>
        <v>2583504</v>
      </c>
    </row>
    <row r="55" spans="2:11" ht="15.75" customHeight="1" x14ac:dyDescent="0.3">
      <c r="B55" s="495" t="s">
        <v>239</v>
      </c>
      <c r="C55" s="492"/>
      <c r="D55" s="492"/>
      <c r="E55" s="492"/>
      <c r="F55" s="333"/>
      <c r="G55" s="334">
        <f>SUM(G53:G54)</f>
        <v>157481</v>
      </c>
      <c r="H55" s="334"/>
      <c r="I55" s="334">
        <f t="shared" ref="I55:K55" si="34">SUM(I52:I54)</f>
        <v>4409468</v>
      </c>
      <c r="J55" s="334">
        <f t="shared" si="34"/>
        <v>0</v>
      </c>
      <c r="K55" s="343">
        <f t="shared" si="34"/>
        <v>4409468</v>
      </c>
    </row>
    <row r="56" spans="2:11" ht="15.75" customHeight="1" x14ac:dyDescent="0.3">
      <c r="B56" s="495" t="s">
        <v>240</v>
      </c>
      <c r="C56" s="492"/>
      <c r="D56" s="492"/>
      <c r="E56" s="492"/>
      <c r="F56" s="333"/>
      <c r="G56" s="334">
        <f>G55+G51+G45</f>
        <v>1923078</v>
      </c>
      <c r="H56" s="334"/>
      <c r="I56" s="334">
        <f t="shared" ref="I56:K56" si="35">I55+I51+I45</f>
        <v>53846184</v>
      </c>
      <c r="J56" s="334">
        <f t="shared" si="35"/>
        <v>46006520</v>
      </c>
      <c r="K56" s="343">
        <f t="shared" si="35"/>
        <v>7839664</v>
      </c>
    </row>
    <row r="57" spans="2:11" ht="15.75" customHeight="1" x14ac:dyDescent="0.3">
      <c r="B57" s="330">
        <v>3</v>
      </c>
      <c r="C57" s="508" t="s">
        <v>241</v>
      </c>
      <c r="D57" s="492"/>
      <c r="E57" s="145"/>
      <c r="F57" s="333"/>
      <c r="G57" s="334"/>
      <c r="H57" s="341"/>
      <c r="I57" s="334"/>
      <c r="J57" s="341"/>
      <c r="K57" s="342"/>
    </row>
    <row r="58" spans="2:11" ht="15.75" customHeight="1" x14ac:dyDescent="0.3">
      <c r="B58" s="337" t="s">
        <v>126</v>
      </c>
      <c r="C58" s="338" t="s">
        <v>88</v>
      </c>
      <c r="D58" s="338"/>
      <c r="E58" s="332"/>
      <c r="F58" s="333"/>
      <c r="G58" s="334"/>
      <c r="H58" s="332"/>
      <c r="I58" s="335"/>
      <c r="J58" s="333"/>
      <c r="K58" s="336"/>
    </row>
    <row r="59" spans="2:11" ht="30" customHeight="1" x14ac:dyDescent="0.3">
      <c r="B59" s="344" t="s">
        <v>242</v>
      </c>
      <c r="C59" s="340" t="s">
        <v>210</v>
      </c>
      <c r="D59" s="341" t="s">
        <v>22</v>
      </c>
      <c r="E59" s="341">
        <v>625</v>
      </c>
      <c r="F59" s="341">
        <v>873</v>
      </c>
      <c r="G59" s="341">
        <f t="shared" ref="G59:G62" si="36">E59*F59</f>
        <v>545625</v>
      </c>
      <c r="H59" s="341">
        <f t="shared" ref="H59:H63" si="37">E$18</f>
        <v>0</v>
      </c>
      <c r="I59" s="341">
        <f t="shared" ref="I59:I62" si="38">+H59*G59</f>
        <v>0</v>
      </c>
      <c r="J59" s="341">
        <f t="shared" ref="J59:J62" si="39">I59-K59</f>
        <v>0</v>
      </c>
      <c r="K59" s="336"/>
    </row>
    <row r="60" spans="2:11" ht="15.75" customHeight="1" x14ac:dyDescent="0.3">
      <c r="B60" s="344" t="s">
        <v>243</v>
      </c>
      <c r="C60" s="144" t="s">
        <v>25</v>
      </c>
      <c r="D60" s="341" t="s">
        <v>22</v>
      </c>
      <c r="E60" s="341">
        <v>625</v>
      </c>
      <c r="F60" s="333">
        <v>407</v>
      </c>
      <c r="G60" s="341">
        <f t="shared" si="36"/>
        <v>254375</v>
      </c>
      <c r="H60" s="341">
        <f t="shared" si="37"/>
        <v>0</v>
      </c>
      <c r="I60" s="341">
        <f t="shared" si="38"/>
        <v>0</v>
      </c>
      <c r="J60" s="333">
        <f t="shared" si="39"/>
        <v>0</v>
      </c>
      <c r="K60" s="336"/>
    </row>
    <row r="61" spans="2:11" ht="15.75" customHeight="1" x14ac:dyDescent="0.3">
      <c r="B61" s="344" t="s">
        <v>244</v>
      </c>
      <c r="C61" s="144" t="s">
        <v>30</v>
      </c>
      <c r="D61" s="341" t="s">
        <v>22</v>
      </c>
      <c r="E61" s="341">
        <v>625</v>
      </c>
      <c r="F61" s="333">
        <v>244</v>
      </c>
      <c r="G61" s="341">
        <f t="shared" si="36"/>
        <v>152500</v>
      </c>
      <c r="H61" s="341"/>
      <c r="I61" s="341"/>
      <c r="J61" s="333"/>
      <c r="K61" s="336"/>
    </row>
    <row r="62" spans="2:11" ht="15.75" customHeight="1" x14ac:dyDescent="0.3">
      <c r="B62" s="344" t="s">
        <v>255</v>
      </c>
      <c r="C62" s="144" t="s">
        <v>31</v>
      </c>
      <c r="D62" s="341" t="s">
        <v>13</v>
      </c>
      <c r="E62" s="333">
        <v>51</v>
      </c>
      <c r="F62" s="333">
        <v>407</v>
      </c>
      <c r="G62" s="341">
        <f t="shared" si="36"/>
        <v>20757</v>
      </c>
      <c r="H62" s="341">
        <f t="shared" si="37"/>
        <v>0</v>
      </c>
      <c r="I62" s="341">
        <f t="shared" si="38"/>
        <v>0</v>
      </c>
      <c r="J62" s="333">
        <f t="shared" si="39"/>
        <v>0</v>
      </c>
      <c r="K62" s="336">
        <f>I62</f>
        <v>0</v>
      </c>
    </row>
    <row r="63" spans="2:11" ht="15.75" customHeight="1" x14ac:dyDescent="0.3">
      <c r="B63" s="495" t="s">
        <v>245</v>
      </c>
      <c r="C63" s="492"/>
      <c r="D63" s="492"/>
      <c r="E63" s="492"/>
      <c r="F63" s="333"/>
      <c r="G63" s="334">
        <f>SUM(G59:G62)</f>
        <v>973257</v>
      </c>
      <c r="H63" s="341">
        <f t="shared" si="37"/>
        <v>0</v>
      </c>
      <c r="I63" s="334">
        <f t="shared" ref="I63:K63" si="40">SUM(I59:I62)</f>
        <v>0</v>
      </c>
      <c r="J63" s="334">
        <f t="shared" si="40"/>
        <v>0</v>
      </c>
      <c r="K63" s="343">
        <f t="shared" si="40"/>
        <v>0</v>
      </c>
    </row>
    <row r="64" spans="2:11" ht="15.75" customHeight="1" x14ac:dyDescent="0.3">
      <c r="B64" s="337" t="s">
        <v>109</v>
      </c>
      <c r="C64" s="338" t="s">
        <v>99</v>
      </c>
      <c r="D64" s="338"/>
      <c r="E64" s="335"/>
      <c r="F64" s="334"/>
      <c r="G64" s="334"/>
      <c r="H64" s="335"/>
      <c r="I64" s="335"/>
      <c r="J64" s="334"/>
      <c r="K64" s="343"/>
    </row>
    <row r="65" spans="2:11" ht="15.75" customHeight="1" x14ac:dyDescent="0.3">
      <c r="B65" s="344" t="s">
        <v>246</v>
      </c>
      <c r="C65" s="144" t="s">
        <v>43</v>
      </c>
      <c r="D65" s="332" t="s">
        <v>216</v>
      </c>
      <c r="E65" s="333">
        <v>50</v>
      </c>
      <c r="F65" s="333">
        <v>7950</v>
      </c>
      <c r="G65" s="341">
        <f t="shared" ref="G65:G66" si="41">E65*F65</f>
        <v>397500</v>
      </c>
      <c r="H65" s="341">
        <f t="shared" ref="H65:H66" si="42">E$18</f>
        <v>0</v>
      </c>
      <c r="I65" s="332">
        <f t="shared" ref="I65:I66" si="43">+H65*G65</f>
        <v>0</v>
      </c>
      <c r="J65" s="341">
        <f t="shared" ref="J65:J66" si="44">I65-K65</f>
        <v>0</v>
      </c>
      <c r="K65" s="336"/>
    </row>
    <row r="66" spans="2:11" ht="15.75" customHeight="1" x14ac:dyDescent="0.3">
      <c r="B66" s="344" t="s">
        <v>247</v>
      </c>
      <c r="C66" s="144" t="s">
        <v>50</v>
      </c>
      <c r="D66" s="332" t="s">
        <v>13</v>
      </c>
      <c r="E66" s="333">
        <v>1</v>
      </c>
      <c r="F66" s="333">
        <v>38000</v>
      </c>
      <c r="G66" s="341">
        <f t="shared" si="41"/>
        <v>38000</v>
      </c>
      <c r="H66" s="341">
        <f t="shared" si="42"/>
        <v>0</v>
      </c>
      <c r="I66" s="332">
        <f t="shared" si="43"/>
        <v>0</v>
      </c>
      <c r="J66" s="341">
        <f t="shared" si="44"/>
        <v>0</v>
      </c>
      <c r="K66" s="336"/>
    </row>
    <row r="67" spans="2:11" ht="15.75" customHeight="1" x14ac:dyDescent="0.3">
      <c r="B67" s="495" t="s">
        <v>248</v>
      </c>
      <c r="C67" s="492"/>
      <c r="D67" s="492"/>
      <c r="E67" s="492"/>
      <c r="F67" s="333"/>
      <c r="G67" s="334">
        <f>SUM(G65:G66)</f>
        <v>435500</v>
      </c>
      <c r="H67" s="334"/>
      <c r="I67" s="334">
        <f t="shared" ref="I67:K67" si="45">SUM(I65:I66)</f>
        <v>0</v>
      </c>
      <c r="J67" s="334">
        <f t="shared" si="45"/>
        <v>0</v>
      </c>
      <c r="K67" s="343">
        <f t="shared" si="45"/>
        <v>0</v>
      </c>
    </row>
    <row r="68" spans="2:11" ht="15.75" customHeight="1" x14ac:dyDescent="0.3">
      <c r="B68" s="337" t="s">
        <v>91</v>
      </c>
      <c r="C68" s="338" t="s">
        <v>108</v>
      </c>
      <c r="D68" s="338"/>
      <c r="E68" s="332"/>
      <c r="F68" s="333"/>
      <c r="G68" s="334"/>
      <c r="H68" s="332"/>
      <c r="I68" s="335"/>
      <c r="J68" s="333"/>
      <c r="K68" s="336"/>
    </row>
    <row r="69" spans="2:11" ht="15.75" customHeight="1" x14ac:dyDescent="0.3">
      <c r="B69" s="344" t="s">
        <v>249</v>
      </c>
      <c r="C69" s="144" t="s">
        <v>0</v>
      </c>
      <c r="D69" s="148">
        <v>0.05</v>
      </c>
      <c r="E69" s="333">
        <v>1</v>
      </c>
      <c r="F69" s="333">
        <v>48663</v>
      </c>
      <c r="G69" s="341">
        <f t="shared" ref="G69:G70" si="46">E69*F69</f>
        <v>48663</v>
      </c>
      <c r="H69" s="341">
        <f t="shared" ref="H69:H70" si="47">E$18</f>
        <v>0</v>
      </c>
      <c r="I69" s="332">
        <f t="shared" ref="I69:I70" si="48">+H69*G69</f>
        <v>0</v>
      </c>
      <c r="J69" s="341">
        <f t="shared" ref="J69:J70" si="49">I69-K69</f>
        <v>0</v>
      </c>
      <c r="K69" s="336">
        <f t="shared" ref="K69:K70" si="50">I69</f>
        <v>0</v>
      </c>
    </row>
    <row r="70" spans="2:11" ht="15.75" customHeight="1" x14ac:dyDescent="0.3">
      <c r="B70" s="344" t="s">
        <v>250</v>
      </c>
      <c r="C70" s="144" t="s">
        <v>221</v>
      </c>
      <c r="D70" s="148">
        <v>0.2</v>
      </c>
      <c r="E70" s="333">
        <v>1</v>
      </c>
      <c r="F70" s="333">
        <v>87100</v>
      </c>
      <c r="G70" s="341">
        <f t="shared" si="46"/>
        <v>87100</v>
      </c>
      <c r="H70" s="341">
        <f t="shared" si="47"/>
        <v>0</v>
      </c>
      <c r="I70" s="332">
        <f t="shared" si="48"/>
        <v>0</v>
      </c>
      <c r="J70" s="341">
        <f t="shared" si="49"/>
        <v>0</v>
      </c>
      <c r="K70" s="343">
        <f t="shared" si="50"/>
        <v>0</v>
      </c>
    </row>
    <row r="71" spans="2:11" ht="15.75" customHeight="1" x14ac:dyDescent="0.3">
      <c r="B71" s="495" t="s">
        <v>251</v>
      </c>
      <c r="C71" s="492"/>
      <c r="D71" s="492"/>
      <c r="E71" s="492"/>
      <c r="F71" s="333"/>
      <c r="G71" s="334">
        <f>SUM(G69:G70)</f>
        <v>135763</v>
      </c>
      <c r="H71" s="334"/>
      <c r="I71" s="334">
        <f t="shared" ref="I71:K71" si="51">SUM(I69:I70)</f>
        <v>0</v>
      </c>
      <c r="J71" s="334">
        <f t="shared" si="51"/>
        <v>0</v>
      </c>
      <c r="K71" s="343">
        <f t="shared" si="51"/>
        <v>0</v>
      </c>
    </row>
    <row r="72" spans="2:11" ht="15.75" customHeight="1" x14ac:dyDescent="0.3">
      <c r="B72" s="495" t="s">
        <v>252</v>
      </c>
      <c r="C72" s="492"/>
      <c r="D72" s="492"/>
      <c r="E72" s="492"/>
      <c r="F72" s="345"/>
      <c r="G72" s="346">
        <f>G71+G67+G63</f>
        <v>1544520</v>
      </c>
      <c r="H72" s="346"/>
      <c r="I72" s="334">
        <f t="shared" ref="I72:K72" si="52">I71+I67+I63</f>
        <v>0</v>
      </c>
      <c r="J72" s="334">
        <f t="shared" si="52"/>
        <v>0</v>
      </c>
      <c r="K72" s="343">
        <f t="shared" si="52"/>
        <v>0</v>
      </c>
    </row>
    <row r="73" spans="2:11" ht="15.75" customHeight="1" thickBot="1" x14ac:dyDescent="0.35">
      <c r="B73" s="507" t="s">
        <v>253</v>
      </c>
      <c r="C73" s="488"/>
      <c r="D73" s="488"/>
      <c r="E73" s="488"/>
      <c r="F73" s="156"/>
      <c r="G73" s="157">
        <f>G72+G56+G36</f>
        <v>5012118</v>
      </c>
      <c r="H73" s="157"/>
      <c r="I73" s="157">
        <f t="shared" ref="I73:K73" si="53">I72+I56+I36</f>
        <v>53846184</v>
      </c>
      <c r="J73" s="157">
        <f t="shared" si="53"/>
        <v>46006520</v>
      </c>
      <c r="K73" s="158">
        <f t="shared" si="53"/>
        <v>7839664</v>
      </c>
    </row>
    <row r="74" spans="2:11" ht="15.75" customHeight="1" x14ac:dyDescent="0.3">
      <c r="E74" s="129"/>
    </row>
    <row r="75" spans="2:11" ht="15.75" customHeight="1" x14ac:dyDescent="0.3">
      <c r="E75" s="129"/>
      <c r="G75" s="121"/>
    </row>
    <row r="76" spans="2:11" ht="15.75" customHeight="1" x14ac:dyDescent="0.3">
      <c r="E76" s="129"/>
    </row>
    <row r="77" spans="2:11" ht="15.75" customHeight="1" x14ac:dyDescent="0.3">
      <c r="E77" s="129"/>
      <c r="G77" s="63"/>
    </row>
    <row r="78" spans="2:11" ht="15.75" customHeight="1" x14ac:dyDescent="0.3">
      <c r="E78" s="129"/>
    </row>
    <row r="79" spans="2:11" ht="15.75" customHeight="1" x14ac:dyDescent="0.3">
      <c r="E79" s="129"/>
    </row>
    <row r="80" spans="2:11" ht="15.75" customHeight="1" x14ac:dyDescent="0.3">
      <c r="E80" s="129"/>
    </row>
    <row r="81" spans="5:5" ht="15.75" customHeight="1" x14ac:dyDescent="0.3">
      <c r="E81" s="129"/>
    </row>
    <row r="82" spans="5:5" ht="15.75" customHeight="1" x14ac:dyDescent="0.3">
      <c r="E82" s="129"/>
    </row>
    <row r="83" spans="5:5" ht="15.75" customHeight="1" x14ac:dyDescent="0.3">
      <c r="E83" s="129"/>
    </row>
    <row r="84" spans="5:5" ht="15.75" customHeight="1" x14ac:dyDescent="0.3">
      <c r="E84" s="129"/>
    </row>
    <row r="85" spans="5:5" ht="15.75" customHeight="1" x14ac:dyDescent="0.3">
      <c r="E85" s="129"/>
    </row>
    <row r="86" spans="5:5" ht="15.75" customHeight="1" x14ac:dyDescent="0.3">
      <c r="E86" s="129"/>
    </row>
    <row r="87" spans="5:5" ht="15.75" customHeight="1" x14ac:dyDescent="0.3">
      <c r="E87" s="129"/>
    </row>
    <row r="88" spans="5:5" ht="15.75" customHeight="1" x14ac:dyDescent="0.3">
      <c r="E88" s="129"/>
    </row>
    <row r="89" spans="5:5" ht="15.75" customHeight="1" x14ac:dyDescent="0.3">
      <c r="E89" s="129"/>
    </row>
    <row r="90" spans="5:5" ht="15.75" customHeight="1" x14ac:dyDescent="0.3">
      <c r="E90" s="129"/>
    </row>
    <row r="91" spans="5:5" ht="15.75" customHeight="1" x14ac:dyDescent="0.3">
      <c r="E91" s="129"/>
    </row>
    <row r="92" spans="5:5" ht="15.75" customHeight="1" x14ac:dyDescent="0.3">
      <c r="E92" s="129"/>
    </row>
    <row r="93" spans="5:5" ht="15.75" customHeight="1" x14ac:dyDescent="0.3">
      <c r="E93" s="129"/>
    </row>
    <row r="94" spans="5:5" ht="15.75" customHeight="1" x14ac:dyDescent="0.3">
      <c r="E94" s="129"/>
    </row>
    <row r="95" spans="5:5" ht="15.75" customHeight="1" x14ac:dyDescent="0.3">
      <c r="E95" s="129"/>
    </row>
    <row r="96" spans="5:5" ht="15.75" customHeight="1" x14ac:dyDescent="0.3">
      <c r="E96" s="129"/>
    </row>
    <row r="97" spans="5:5" ht="15.75" customHeight="1" x14ac:dyDescent="0.3">
      <c r="E97" s="129"/>
    </row>
    <row r="98" spans="5:5" ht="15.75" customHeight="1" x14ac:dyDescent="0.3">
      <c r="E98" s="129"/>
    </row>
    <row r="99" spans="5:5" ht="15.75" customHeight="1" x14ac:dyDescent="0.3">
      <c r="E99" s="129"/>
    </row>
    <row r="100" spans="5:5" ht="15.75" customHeight="1" x14ac:dyDescent="0.3">
      <c r="E100" s="129"/>
    </row>
    <row r="101" spans="5:5" ht="15.75" customHeight="1" x14ac:dyDescent="0.3">
      <c r="E101" s="129"/>
    </row>
    <row r="102" spans="5:5" ht="15.75" customHeight="1" x14ac:dyDescent="0.3">
      <c r="E102" s="129"/>
    </row>
    <row r="103" spans="5:5" ht="15.75" customHeight="1" x14ac:dyDescent="0.3">
      <c r="E103" s="129"/>
    </row>
    <row r="104" spans="5:5" ht="15.75" customHeight="1" x14ac:dyDescent="0.3">
      <c r="E104" s="129"/>
    </row>
    <row r="105" spans="5:5" ht="15.75" customHeight="1" x14ac:dyDescent="0.3">
      <c r="E105" s="129"/>
    </row>
    <row r="106" spans="5:5" ht="15.75" customHeight="1" x14ac:dyDescent="0.3">
      <c r="E106" s="129"/>
    </row>
    <row r="107" spans="5:5" ht="15.75" customHeight="1" x14ac:dyDescent="0.3">
      <c r="E107" s="129"/>
    </row>
    <row r="108" spans="5:5" ht="15.75" customHeight="1" x14ac:dyDescent="0.3">
      <c r="E108" s="129"/>
    </row>
    <row r="109" spans="5:5" ht="15.75" customHeight="1" x14ac:dyDescent="0.3">
      <c r="E109" s="129"/>
    </row>
    <row r="110" spans="5:5" ht="15.75" customHeight="1" x14ac:dyDescent="0.3">
      <c r="E110" s="129"/>
    </row>
    <row r="111" spans="5:5" ht="15.75" customHeight="1" x14ac:dyDescent="0.3">
      <c r="E111" s="129"/>
    </row>
    <row r="112" spans="5:5" ht="15.75" customHeight="1" x14ac:dyDescent="0.3">
      <c r="E112" s="129"/>
    </row>
    <row r="113" spans="5:5" ht="15.75" customHeight="1" x14ac:dyDescent="0.3">
      <c r="E113" s="129"/>
    </row>
    <row r="114" spans="5:5" ht="15.75" customHeight="1" x14ac:dyDescent="0.3">
      <c r="E114" s="129"/>
    </row>
    <row r="115" spans="5:5" ht="15.75" customHeight="1" x14ac:dyDescent="0.3">
      <c r="E115" s="129"/>
    </row>
    <row r="116" spans="5:5" ht="15.75" customHeight="1" x14ac:dyDescent="0.3">
      <c r="E116" s="129"/>
    </row>
    <row r="117" spans="5:5" ht="15.75" customHeight="1" x14ac:dyDescent="0.3">
      <c r="E117" s="129"/>
    </row>
    <row r="118" spans="5:5" ht="15.75" customHeight="1" x14ac:dyDescent="0.3">
      <c r="E118" s="129"/>
    </row>
    <row r="119" spans="5:5" ht="15.75" customHeight="1" x14ac:dyDescent="0.3">
      <c r="E119" s="129"/>
    </row>
    <row r="120" spans="5:5" ht="15.75" customHeight="1" x14ac:dyDescent="0.3">
      <c r="E120" s="129"/>
    </row>
    <row r="121" spans="5:5" ht="15.75" customHeight="1" x14ac:dyDescent="0.3">
      <c r="E121" s="129"/>
    </row>
    <row r="122" spans="5:5" ht="15.75" customHeight="1" x14ac:dyDescent="0.3">
      <c r="E122" s="129"/>
    </row>
    <row r="123" spans="5:5" ht="15.75" customHeight="1" x14ac:dyDescent="0.3">
      <c r="E123" s="129"/>
    </row>
    <row r="124" spans="5:5" ht="15.75" customHeight="1" x14ac:dyDescent="0.3">
      <c r="E124" s="129"/>
    </row>
    <row r="125" spans="5:5" ht="15.75" customHeight="1" x14ac:dyDescent="0.3">
      <c r="E125" s="129"/>
    </row>
    <row r="126" spans="5:5" ht="15.75" customHeight="1" x14ac:dyDescent="0.3">
      <c r="E126" s="129"/>
    </row>
    <row r="127" spans="5:5" ht="15.75" customHeight="1" x14ac:dyDescent="0.3">
      <c r="E127" s="129"/>
    </row>
    <row r="128" spans="5:5" ht="15.75" customHeight="1" x14ac:dyDescent="0.3">
      <c r="E128" s="129"/>
    </row>
    <row r="129" spans="5:5" ht="15.75" customHeight="1" x14ac:dyDescent="0.3">
      <c r="E129" s="129"/>
    </row>
    <row r="130" spans="5:5" ht="15.75" customHeight="1" x14ac:dyDescent="0.3">
      <c r="E130" s="129"/>
    </row>
    <row r="131" spans="5:5" ht="15.75" customHeight="1" x14ac:dyDescent="0.3">
      <c r="E131" s="129"/>
    </row>
    <row r="132" spans="5:5" ht="15.75" customHeight="1" x14ac:dyDescent="0.3">
      <c r="E132" s="129"/>
    </row>
    <row r="133" spans="5:5" ht="15.75" customHeight="1" x14ac:dyDescent="0.3">
      <c r="E133" s="129"/>
    </row>
    <row r="134" spans="5:5" ht="15.75" customHeight="1" x14ac:dyDescent="0.3">
      <c r="E134" s="129"/>
    </row>
    <row r="135" spans="5:5" ht="15.75" customHeight="1" x14ac:dyDescent="0.3">
      <c r="E135" s="129"/>
    </row>
    <row r="136" spans="5:5" ht="15.75" customHeight="1" x14ac:dyDescent="0.3">
      <c r="E136" s="129"/>
    </row>
    <row r="137" spans="5:5" ht="15.75" customHeight="1" x14ac:dyDescent="0.3">
      <c r="E137" s="129"/>
    </row>
    <row r="138" spans="5:5" ht="15.75" customHeight="1" x14ac:dyDescent="0.3">
      <c r="E138" s="129"/>
    </row>
    <row r="139" spans="5:5" ht="15.75" customHeight="1" x14ac:dyDescent="0.3">
      <c r="E139" s="129"/>
    </row>
    <row r="140" spans="5:5" ht="15.75" customHeight="1" x14ac:dyDescent="0.3">
      <c r="E140" s="129"/>
    </row>
    <row r="141" spans="5:5" ht="15.75" customHeight="1" x14ac:dyDescent="0.3">
      <c r="E141" s="129"/>
    </row>
    <row r="142" spans="5:5" ht="15.75" customHeight="1" x14ac:dyDescent="0.3">
      <c r="E142" s="129"/>
    </row>
    <row r="143" spans="5:5" ht="15.75" customHeight="1" x14ac:dyDescent="0.3">
      <c r="E143" s="129"/>
    </row>
    <row r="144" spans="5:5" ht="15.75" customHeight="1" x14ac:dyDescent="0.3">
      <c r="E144" s="129"/>
    </row>
    <row r="145" spans="5:5" ht="15.75" customHeight="1" x14ac:dyDescent="0.3">
      <c r="E145" s="129"/>
    </row>
    <row r="146" spans="5:5" ht="15.75" customHeight="1" x14ac:dyDescent="0.3">
      <c r="E146" s="129"/>
    </row>
    <row r="147" spans="5:5" ht="15.75" customHeight="1" x14ac:dyDescent="0.3">
      <c r="E147" s="129"/>
    </row>
    <row r="148" spans="5:5" ht="15.75" customHeight="1" x14ac:dyDescent="0.3">
      <c r="E148" s="129"/>
    </row>
    <row r="149" spans="5:5" ht="15.75" customHeight="1" x14ac:dyDescent="0.3">
      <c r="E149" s="129"/>
    </row>
    <row r="150" spans="5:5" ht="15.75" customHeight="1" x14ac:dyDescent="0.3">
      <c r="E150" s="129"/>
    </row>
    <row r="151" spans="5:5" ht="15.75" customHeight="1" x14ac:dyDescent="0.3">
      <c r="E151" s="129"/>
    </row>
    <row r="152" spans="5:5" ht="15.75" customHeight="1" x14ac:dyDescent="0.3">
      <c r="E152" s="129"/>
    </row>
    <row r="153" spans="5:5" ht="15.75" customHeight="1" x14ac:dyDescent="0.3">
      <c r="E153" s="129"/>
    </row>
    <row r="154" spans="5:5" ht="15.75" customHeight="1" x14ac:dyDescent="0.3">
      <c r="E154" s="129"/>
    </row>
    <row r="155" spans="5:5" ht="15.75" customHeight="1" x14ac:dyDescent="0.3">
      <c r="E155" s="129"/>
    </row>
    <row r="156" spans="5:5" ht="15.75" customHeight="1" x14ac:dyDescent="0.3">
      <c r="E156" s="129"/>
    </row>
    <row r="157" spans="5:5" ht="15.75" customHeight="1" x14ac:dyDescent="0.3">
      <c r="E157" s="129"/>
    </row>
    <row r="158" spans="5:5" ht="15.75" customHeight="1" x14ac:dyDescent="0.3">
      <c r="E158" s="129"/>
    </row>
    <row r="159" spans="5:5" ht="15.75" customHeight="1" x14ac:dyDescent="0.3">
      <c r="E159" s="129"/>
    </row>
    <row r="160" spans="5:5" ht="15.75" customHeight="1" x14ac:dyDescent="0.3">
      <c r="E160" s="129"/>
    </row>
    <row r="161" spans="5:5" ht="15.75" customHeight="1" x14ac:dyDescent="0.3">
      <c r="E161" s="129"/>
    </row>
    <row r="162" spans="5:5" ht="15.75" customHeight="1" x14ac:dyDescent="0.3">
      <c r="E162" s="129"/>
    </row>
    <row r="163" spans="5:5" ht="15.75" customHeight="1" x14ac:dyDescent="0.3">
      <c r="E163" s="129"/>
    </row>
    <row r="164" spans="5:5" ht="15.75" customHeight="1" x14ac:dyDescent="0.3">
      <c r="E164" s="129"/>
    </row>
    <row r="165" spans="5:5" ht="15.75" customHeight="1" x14ac:dyDescent="0.3">
      <c r="E165" s="129"/>
    </row>
    <row r="166" spans="5:5" ht="15.75" customHeight="1" x14ac:dyDescent="0.3">
      <c r="E166" s="129"/>
    </row>
    <row r="167" spans="5:5" ht="15.75" customHeight="1" x14ac:dyDescent="0.3">
      <c r="E167" s="129"/>
    </row>
    <row r="168" spans="5:5" ht="15.75" customHeight="1" x14ac:dyDescent="0.3">
      <c r="E168" s="129"/>
    </row>
    <row r="169" spans="5:5" ht="15.75" customHeight="1" x14ac:dyDescent="0.3">
      <c r="E169" s="129"/>
    </row>
    <row r="170" spans="5:5" ht="15.75" customHeight="1" x14ac:dyDescent="0.3">
      <c r="E170" s="129"/>
    </row>
    <row r="171" spans="5:5" ht="15.75" customHeight="1" x14ac:dyDescent="0.3">
      <c r="E171" s="129"/>
    </row>
    <row r="172" spans="5:5" ht="15.75" customHeight="1" x14ac:dyDescent="0.3">
      <c r="E172" s="129"/>
    </row>
    <row r="173" spans="5:5" ht="15.75" customHeight="1" x14ac:dyDescent="0.3">
      <c r="E173" s="129"/>
    </row>
    <row r="174" spans="5:5" ht="15.75" customHeight="1" x14ac:dyDescent="0.3">
      <c r="E174" s="129"/>
    </row>
    <row r="175" spans="5:5" ht="15.75" customHeight="1" x14ac:dyDescent="0.3">
      <c r="E175" s="129"/>
    </row>
    <row r="176" spans="5:5" ht="15.75" customHeight="1" x14ac:dyDescent="0.3">
      <c r="E176" s="129"/>
    </row>
    <row r="177" spans="5:5" ht="15.75" customHeight="1" x14ac:dyDescent="0.3">
      <c r="E177" s="129"/>
    </row>
    <row r="178" spans="5:5" ht="15.75" customHeight="1" x14ac:dyDescent="0.3">
      <c r="E178" s="129"/>
    </row>
    <row r="179" spans="5:5" ht="15.75" customHeight="1" x14ac:dyDescent="0.3">
      <c r="E179" s="129"/>
    </row>
    <row r="180" spans="5:5" ht="15.75" customHeight="1" x14ac:dyDescent="0.3">
      <c r="E180" s="129"/>
    </row>
    <row r="181" spans="5:5" ht="15.75" customHeight="1" x14ac:dyDescent="0.3">
      <c r="E181" s="129"/>
    </row>
    <row r="182" spans="5:5" ht="15.75" customHeight="1" x14ac:dyDescent="0.3">
      <c r="E182" s="129"/>
    </row>
    <row r="183" spans="5:5" ht="15.75" customHeight="1" x14ac:dyDescent="0.3">
      <c r="E183" s="129"/>
    </row>
    <row r="184" spans="5:5" ht="15.75" customHeight="1" x14ac:dyDescent="0.3">
      <c r="E184" s="129"/>
    </row>
    <row r="185" spans="5:5" ht="15.75" customHeight="1" x14ac:dyDescent="0.3">
      <c r="E185" s="129"/>
    </row>
    <row r="186" spans="5:5" ht="15.75" customHeight="1" x14ac:dyDescent="0.3">
      <c r="E186" s="129"/>
    </row>
    <row r="187" spans="5:5" ht="15.75" customHeight="1" x14ac:dyDescent="0.3">
      <c r="E187" s="129"/>
    </row>
    <row r="188" spans="5:5" ht="15.75" customHeight="1" x14ac:dyDescent="0.3">
      <c r="E188" s="129"/>
    </row>
    <row r="189" spans="5:5" ht="15.75" customHeight="1" x14ac:dyDescent="0.3">
      <c r="E189" s="129"/>
    </row>
    <row r="190" spans="5:5" ht="15.75" customHeight="1" x14ac:dyDescent="0.3">
      <c r="E190" s="129"/>
    </row>
    <row r="191" spans="5:5" ht="15.75" customHeight="1" x14ac:dyDescent="0.3">
      <c r="E191" s="129"/>
    </row>
    <row r="192" spans="5:5" ht="15.75" customHeight="1" x14ac:dyDescent="0.3">
      <c r="E192" s="129"/>
    </row>
    <row r="193" spans="5:5" ht="15.75" customHeight="1" x14ac:dyDescent="0.3">
      <c r="E193" s="129"/>
    </row>
    <row r="194" spans="5:5" ht="15.75" customHeight="1" x14ac:dyDescent="0.3">
      <c r="E194" s="129"/>
    </row>
    <row r="195" spans="5:5" ht="15.75" customHeight="1" x14ac:dyDescent="0.3">
      <c r="E195" s="129"/>
    </row>
    <row r="196" spans="5:5" ht="15.75" customHeight="1" x14ac:dyDescent="0.3">
      <c r="E196" s="129"/>
    </row>
    <row r="197" spans="5:5" ht="15.75" customHeight="1" x14ac:dyDescent="0.3">
      <c r="E197" s="129"/>
    </row>
    <row r="198" spans="5:5" ht="15.75" customHeight="1" x14ac:dyDescent="0.3">
      <c r="E198" s="129"/>
    </row>
    <row r="199" spans="5:5" ht="15.75" customHeight="1" x14ac:dyDescent="0.3">
      <c r="E199" s="129"/>
    </row>
    <row r="200" spans="5:5" ht="15.75" customHeight="1" x14ac:dyDescent="0.3">
      <c r="E200" s="129"/>
    </row>
    <row r="201" spans="5:5" ht="15.75" customHeight="1" x14ac:dyDescent="0.3">
      <c r="E201" s="129"/>
    </row>
    <row r="202" spans="5:5" ht="15.75" customHeight="1" x14ac:dyDescent="0.3">
      <c r="E202" s="129"/>
    </row>
    <row r="203" spans="5:5" ht="15.75" customHeight="1" x14ac:dyDescent="0.3">
      <c r="E203" s="129"/>
    </row>
    <row r="204" spans="5:5" ht="15.75" customHeight="1" x14ac:dyDescent="0.3">
      <c r="E204" s="129"/>
    </row>
    <row r="205" spans="5:5" ht="15.75" customHeight="1" x14ac:dyDescent="0.3">
      <c r="E205" s="129"/>
    </row>
    <row r="206" spans="5:5" ht="15.75" customHeight="1" x14ac:dyDescent="0.3">
      <c r="E206" s="129"/>
    </row>
    <row r="207" spans="5:5" ht="15.75" customHeight="1" x14ac:dyDescent="0.3">
      <c r="E207" s="129"/>
    </row>
    <row r="208" spans="5:5" ht="15.75" customHeight="1" x14ac:dyDescent="0.3">
      <c r="E208" s="129"/>
    </row>
    <row r="209" spans="5:5" ht="15.75" customHeight="1" x14ac:dyDescent="0.3">
      <c r="E209" s="129"/>
    </row>
    <row r="210" spans="5:5" ht="15.75" customHeight="1" x14ac:dyDescent="0.3">
      <c r="E210" s="129"/>
    </row>
    <row r="211" spans="5:5" ht="15.75" customHeight="1" x14ac:dyDescent="0.3">
      <c r="E211" s="129"/>
    </row>
    <row r="212" spans="5:5" ht="15.75" customHeight="1" x14ac:dyDescent="0.3">
      <c r="E212" s="129"/>
    </row>
    <row r="213" spans="5:5" ht="15.75" customHeight="1" x14ac:dyDescent="0.3">
      <c r="E213" s="129"/>
    </row>
    <row r="214" spans="5:5" ht="15.75" customHeight="1" x14ac:dyDescent="0.3">
      <c r="E214" s="129"/>
    </row>
    <row r="215" spans="5:5" ht="15.75" customHeight="1" x14ac:dyDescent="0.3">
      <c r="E215" s="129"/>
    </row>
    <row r="216" spans="5:5" ht="15.75" customHeight="1" x14ac:dyDescent="0.3">
      <c r="E216" s="129"/>
    </row>
    <row r="217" spans="5:5" ht="15.75" customHeight="1" x14ac:dyDescent="0.3">
      <c r="E217" s="129"/>
    </row>
    <row r="218" spans="5:5" ht="15.75" customHeight="1" x14ac:dyDescent="0.3">
      <c r="E218" s="129"/>
    </row>
    <row r="219" spans="5:5" ht="15.75" customHeight="1" x14ac:dyDescent="0.3">
      <c r="E219" s="129"/>
    </row>
    <row r="220" spans="5:5" ht="15.75" customHeight="1" x14ac:dyDescent="0.3">
      <c r="E220" s="129"/>
    </row>
    <row r="221" spans="5:5" ht="15.75" customHeight="1" x14ac:dyDescent="0.3">
      <c r="E221" s="129"/>
    </row>
    <row r="222" spans="5:5" ht="15.75" customHeight="1" x14ac:dyDescent="0.3">
      <c r="E222" s="129"/>
    </row>
    <row r="223" spans="5:5" ht="15.75" customHeight="1" x14ac:dyDescent="0.3">
      <c r="E223" s="129"/>
    </row>
    <row r="224" spans="5:5" ht="15.75" customHeight="1" x14ac:dyDescent="0.3">
      <c r="E224" s="129"/>
    </row>
    <row r="225" spans="5:5" ht="15.75" customHeight="1" x14ac:dyDescent="0.3">
      <c r="E225" s="129"/>
    </row>
    <row r="226" spans="5:5" ht="15.75" customHeight="1" x14ac:dyDescent="0.3">
      <c r="E226" s="129"/>
    </row>
    <row r="227" spans="5:5" ht="15.75" customHeight="1" x14ac:dyDescent="0.3">
      <c r="E227" s="129"/>
    </row>
    <row r="228" spans="5:5" ht="15.75" customHeight="1" x14ac:dyDescent="0.3">
      <c r="E228" s="129"/>
    </row>
    <row r="229" spans="5:5" ht="15.75" customHeight="1" x14ac:dyDescent="0.3">
      <c r="E229" s="129"/>
    </row>
    <row r="230" spans="5:5" ht="15.75" customHeight="1" x14ac:dyDescent="0.3">
      <c r="E230" s="129"/>
    </row>
    <row r="231" spans="5:5" ht="15.75" customHeight="1" x14ac:dyDescent="0.3">
      <c r="E231" s="129"/>
    </row>
    <row r="232" spans="5:5" ht="15.75" customHeight="1" x14ac:dyDescent="0.3">
      <c r="E232" s="129"/>
    </row>
    <row r="233" spans="5:5" ht="15.75" customHeight="1" x14ac:dyDescent="0.3">
      <c r="E233" s="129"/>
    </row>
    <row r="234" spans="5:5" ht="15.75" customHeight="1" x14ac:dyDescent="0.3">
      <c r="E234" s="129"/>
    </row>
    <row r="235" spans="5:5" ht="15.75" customHeight="1" x14ac:dyDescent="0.3">
      <c r="E235" s="129"/>
    </row>
    <row r="236" spans="5:5" ht="15.75" customHeight="1" x14ac:dyDescent="0.3">
      <c r="E236" s="129"/>
    </row>
    <row r="237" spans="5:5" ht="15.75" customHeight="1" x14ac:dyDescent="0.3">
      <c r="E237" s="129"/>
    </row>
    <row r="238" spans="5:5" ht="15.75" customHeight="1" x14ac:dyDescent="0.3">
      <c r="E238" s="129"/>
    </row>
    <row r="239" spans="5:5" ht="15.75" customHeight="1" x14ac:dyDescent="0.3">
      <c r="E239" s="129"/>
    </row>
    <row r="240" spans="5:5" ht="15.75" customHeight="1" x14ac:dyDescent="0.3">
      <c r="E240" s="129"/>
    </row>
    <row r="241" spans="5:5" ht="15.75" customHeight="1" x14ac:dyDescent="0.3">
      <c r="E241" s="129"/>
    </row>
    <row r="242" spans="5:5" ht="15.75" customHeight="1" x14ac:dyDescent="0.3">
      <c r="E242" s="129"/>
    </row>
    <row r="243" spans="5:5" ht="15.75" customHeight="1" x14ac:dyDescent="0.3">
      <c r="E243" s="129"/>
    </row>
    <row r="244" spans="5:5" ht="15.75" customHeight="1" x14ac:dyDescent="0.3">
      <c r="E244" s="129"/>
    </row>
    <row r="245" spans="5:5" ht="15.75" customHeight="1" x14ac:dyDescent="0.3">
      <c r="E245" s="129"/>
    </row>
    <row r="246" spans="5:5" ht="15.75" customHeight="1" x14ac:dyDescent="0.3">
      <c r="E246" s="129"/>
    </row>
    <row r="247" spans="5:5" ht="15.75" customHeight="1" x14ac:dyDescent="0.3">
      <c r="E247" s="129"/>
    </row>
    <row r="248" spans="5:5" ht="15.75" customHeight="1" x14ac:dyDescent="0.3">
      <c r="E248" s="129"/>
    </row>
    <row r="249" spans="5:5" ht="15.75" customHeight="1" x14ac:dyDescent="0.3">
      <c r="E249" s="129"/>
    </row>
    <row r="250" spans="5:5" ht="15.75" customHeight="1" x14ac:dyDescent="0.3">
      <c r="E250" s="129"/>
    </row>
    <row r="251" spans="5:5" ht="15.75" customHeight="1" x14ac:dyDescent="0.3">
      <c r="E251" s="129"/>
    </row>
    <row r="252" spans="5:5" ht="15.75" customHeight="1" x14ac:dyDescent="0.3">
      <c r="E252" s="129"/>
    </row>
    <row r="253" spans="5:5" ht="15.75" customHeight="1" x14ac:dyDescent="0.3">
      <c r="E253" s="129"/>
    </row>
    <row r="254" spans="5:5" ht="15.75" customHeight="1" x14ac:dyDescent="0.3">
      <c r="E254" s="129"/>
    </row>
    <row r="255" spans="5:5" ht="15.75" customHeight="1" x14ac:dyDescent="0.3">
      <c r="E255" s="129"/>
    </row>
    <row r="256" spans="5:5" ht="15.75" customHeight="1" x14ac:dyDescent="0.3">
      <c r="E256" s="129"/>
    </row>
    <row r="257" spans="5:5" ht="15.75" customHeight="1" x14ac:dyDescent="0.3">
      <c r="E257" s="129"/>
    </row>
    <row r="258" spans="5:5" ht="15.75" customHeight="1" x14ac:dyDescent="0.3">
      <c r="E258" s="129"/>
    </row>
    <row r="259" spans="5:5" ht="15.75" customHeight="1" x14ac:dyDescent="0.3">
      <c r="E259" s="129"/>
    </row>
    <row r="260" spans="5:5" ht="15.75" customHeight="1" x14ac:dyDescent="0.3">
      <c r="E260" s="129"/>
    </row>
    <row r="261" spans="5:5" ht="15.75" customHeight="1" x14ac:dyDescent="0.3">
      <c r="E261" s="129"/>
    </row>
    <row r="262" spans="5:5" ht="15.75" customHeight="1" x14ac:dyDescent="0.3">
      <c r="E262" s="129"/>
    </row>
    <row r="263" spans="5:5" ht="15.75" customHeight="1" x14ac:dyDescent="0.3">
      <c r="E263" s="129"/>
    </row>
    <row r="264" spans="5:5" ht="15.75" customHeight="1" x14ac:dyDescent="0.3">
      <c r="E264" s="129"/>
    </row>
    <row r="265" spans="5:5" ht="15.75" customHeight="1" x14ac:dyDescent="0.3">
      <c r="E265" s="129"/>
    </row>
    <row r="266" spans="5:5" ht="15.75" customHeight="1" x14ac:dyDescent="0.3">
      <c r="E266" s="129"/>
    </row>
    <row r="267" spans="5:5" ht="15.75" customHeight="1" x14ac:dyDescent="0.3">
      <c r="E267" s="129"/>
    </row>
    <row r="268" spans="5:5" ht="15.75" customHeight="1" x14ac:dyDescent="0.3">
      <c r="E268" s="129"/>
    </row>
    <row r="269" spans="5:5" ht="15.75" customHeight="1" x14ac:dyDescent="0.3">
      <c r="E269" s="129"/>
    </row>
    <row r="270" spans="5:5" ht="15.75" customHeight="1" x14ac:dyDescent="0.3">
      <c r="E270" s="129"/>
    </row>
    <row r="271" spans="5:5" ht="15.75" customHeight="1" x14ac:dyDescent="0.3">
      <c r="E271" s="129"/>
    </row>
    <row r="272" spans="5:5" ht="15.75" customHeight="1" x14ac:dyDescent="0.3">
      <c r="E272" s="129"/>
    </row>
    <row r="273" spans="5:5" ht="15.75" customHeight="1" x14ac:dyDescent="0.3">
      <c r="E273" s="129"/>
    </row>
    <row r="274" spans="5:5" ht="15.75" customHeight="1" x14ac:dyDescent="0.3">
      <c r="E274" s="129"/>
    </row>
    <row r="275" spans="5:5" ht="15.75" customHeight="1" x14ac:dyDescent="0.3">
      <c r="E275" s="129"/>
    </row>
    <row r="276" spans="5:5" ht="15.75" customHeight="1" x14ac:dyDescent="0.3">
      <c r="E276" s="129"/>
    </row>
    <row r="277" spans="5:5" ht="15.75" customHeight="1" x14ac:dyDescent="0.3">
      <c r="E277" s="129"/>
    </row>
    <row r="278" spans="5:5" ht="15.75" customHeight="1" x14ac:dyDescent="0.3">
      <c r="E278" s="129"/>
    </row>
    <row r="279" spans="5:5" ht="15.75" customHeight="1" x14ac:dyDescent="0.3">
      <c r="E279" s="129"/>
    </row>
    <row r="280" spans="5:5" ht="15.75" customHeight="1" x14ac:dyDescent="0.3">
      <c r="E280" s="129"/>
    </row>
    <row r="281" spans="5:5" ht="15.75" customHeight="1" x14ac:dyDescent="0.3">
      <c r="E281" s="129"/>
    </row>
    <row r="282" spans="5:5" ht="15.75" customHeight="1" x14ac:dyDescent="0.3">
      <c r="E282" s="129"/>
    </row>
    <row r="283" spans="5:5" ht="15.75" customHeight="1" x14ac:dyDescent="0.3">
      <c r="E283" s="129"/>
    </row>
    <row r="284" spans="5:5" ht="15.75" customHeight="1" x14ac:dyDescent="0.3">
      <c r="E284" s="129"/>
    </row>
    <row r="285" spans="5:5" ht="15.75" customHeight="1" x14ac:dyDescent="0.3">
      <c r="E285" s="129"/>
    </row>
    <row r="286" spans="5:5" ht="15.75" customHeight="1" x14ac:dyDescent="0.3">
      <c r="E286" s="129"/>
    </row>
    <row r="287" spans="5:5" ht="15.75" customHeight="1" x14ac:dyDescent="0.3">
      <c r="E287" s="129"/>
    </row>
    <row r="288" spans="5:5" ht="15.75" customHeight="1" x14ac:dyDescent="0.3">
      <c r="E288" s="129"/>
    </row>
    <row r="289" spans="5:5" ht="15.75" customHeight="1" x14ac:dyDescent="0.3">
      <c r="E289" s="129"/>
    </row>
    <row r="290" spans="5:5" ht="15.75" customHeight="1" x14ac:dyDescent="0.3">
      <c r="E290" s="129"/>
    </row>
    <row r="291" spans="5:5" ht="15.75" customHeight="1" x14ac:dyDescent="0.3">
      <c r="E291" s="129"/>
    </row>
    <row r="292" spans="5:5" ht="15.75" customHeight="1" x14ac:dyDescent="0.3">
      <c r="E292" s="129"/>
    </row>
    <row r="293" spans="5:5" ht="15.75" customHeight="1" x14ac:dyDescent="0.3">
      <c r="E293" s="129"/>
    </row>
    <row r="294" spans="5:5" ht="15.75" customHeight="1" x14ac:dyDescent="0.3">
      <c r="E294" s="129"/>
    </row>
    <row r="295" spans="5:5" ht="15.75" customHeight="1" x14ac:dyDescent="0.3">
      <c r="E295" s="129"/>
    </row>
    <row r="296" spans="5:5" ht="15.75" customHeight="1" x14ac:dyDescent="0.3">
      <c r="E296" s="129"/>
    </row>
    <row r="297" spans="5:5" ht="15.75" customHeight="1" x14ac:dyDescent="0.3">
      <c r="E297" s="129"/>
    </row>
    <row r="298" spans="5:5" ht="15.75" customHeight="1" x14ac:dyDescent="0.3">
      <c r="E298" s="129"/>
    </row>
    <row r="299" spans="5:5" ht="15.75" customHeight="1" x14ac:dyDescent="0.3">
      <c r="E299" s="129"/>
    </row>
    <row r="300" spans="5:5" ht="15.75" customHeight="1" x14ac:dyDescent="0.3">
      <c r="E300" s="129"/>
    </row>
    <row r="301" spans="5:5" ht="15.75" customHeight="1" x14ac:dyDescent="0.3">
      <c r="E301" s="129"/>
    </row>
    <row r="302" spans="5:5" ht="15.75" customHeight="1" x14ac:dyDescent="0.3">
      <c r="E302" s="129"/>
    </row>
    <row r="303" spans="5:5" ht="15.75" customHeight="1" x14ac:dyDescent="0.3">
      <c r="E303" s="129"/>
    </row>
    <row r="304" spans="5:5" ht="15.75" customHeight="1" x14ac:dyDescent="0.3">
      <c r="E304" s="129"/>
    </row>
    <row r="305" spans="5:5" ht="15.75" customHeight="1" x14ac:dyDescent="0.3">
      <c r="E305" s="129"/>
    </row>
    <row r="306" spans="5:5" ht="15.75" customHeight="1" x14ac:dyDescent="0.3">
      <c r="E306" s="129"/>
    </row>
    <row r="307" spans="5:5" ht="15.75" customHeight="1" x14ac:dyDescent="0.3">
      <c r="E307" s="129"/>
    </row>
    <row r="308" spans="5:5" ht="15.75" customHeight="1" x14ac:dyDescent="0.3">
      <c r="E308" s="129"/>
    </row>
    <row r="309" spans="5:5" ht="15.75" customHeight="1" x14ac:dyDescent="0.3">
      <c r="E309" s="129"/>
    </row>
    <row r="310" spans="5:5" ht="15.75" customHeight="1" x14ac:dyDescent="0.3">
      <c r="E310" s="129"/>
    </row>
    <row r="311" spans="5:5" ht="15.75" customHeight="1" x14ac:dyDescent="0.3">
      <c r="E311" s="129"/>
    </row>
    <row r="312" spans="5:5" ht="15.75" customHeight="1" x14ac:dyDescent="0.3">
      <c r="E312" s="129"/>
    </row>
    <row r="313" spans="5:5" ht="15.75" customHeight="1" x14ac:dyDescent="0.3">
      <c r="E313" s="129"/>
    </row>
    <row r="314" spans="5:5" ht="15.75" customHeight="1" x14ac:dyDescent="0.3">
      <c r="E314" s="129"/>
    </row>
    <row r="315" spans="5:5" ht="15.75" customHeight="1" x14ac:dyDescent="0.3">
      <c r="E315" s="129"/>
    </row>
    <row r="316" spans="5:5" ht="15.75" customHeight="1" x14ac:dyDescent="0.3">
      <c r="E316" s="129"/>
    </row>
    <row r="317" spans="5:5" ht="15.75" customHeight="1" x14ac:dyDescent="0.3">
      <c r="E317" s="129"/>
    </row>
    <row r="318" spans="5:5" ht="15.75" customHeight="1" x14ac:dyDescent="0.3">
      <c r="E318" s="129"/>
    </row>
    <row r="319" spans="5:5" ht="15.75" customHeight="1" x14ac:dyDescent="0.3">
      <c r="E319" s="129"/>
    </row>
    <row r="320" spans="5:5" ht="15.75" customHeight="1" x14ac:dyDescent="0.3">
      <c r="E320" s="129"/>
    </row>
    <row r="321" spans="5:5" ht="15.75" customHeight="1" x14ac:dyDescent="0.3">
      <c r="E321" s="129"/>
    </row>
    <row r="322" spans="5:5" ht="15.75" customHeight="1" x14ac:dyDescent="0.3">
      <c r="E322" s="129"/>
    </row>
    <row r="323" spans="5:5" ht="15.75" customHeight="1" x14ac:dyDescent="0.3">
      <c r="E323" s="129"/>
    </row>
    <row r="324" spans="5:5" ht="15.75" customHeight="1" x14ac:dyDescent="0.3">
      <c r="E324" s="129"/>
    </row>
    <row r="325" spans="5:5" ht="15.75" customHeight="1" x14ac:dyDescent="0.3">
      <c r="E325" s="129"/>
    </row>
    <row r="326" spans="5:5" ht="15.75" customHeight="1" x14ac:dyDescent="0.3">
      <c r="E326" s="129"/>
    </row>
    <row r="327" spans="5:5" ht="15.75" customHeight="1" x14ac:dyDescent="0.3">
      <c r="E327" s="129"/>
    </row>
    <row r="328" spans="5:5" ht="15.75" customHeight="1" x14ac:dyDescent="0.3">
      <c r="E328" s="129"/>
    </row>
    <row r="329" spans="5:5" ht="15.75" customHeight="1" x14ac:dyDescent="0.3">
      <c r="E329" s="129"/>
    </row>
    <row r="330" spans="5:5" ht="15.75" customHeight="1" x14ac:dyDescent="0.3">
      <c r="E330" s="129"/>
    </row>
    <row r="331" spans="5:5" ht="15.75" customHeight="1" x14ac:dyDescent="0.3">
      <c r="E331" s="129"/>
    </row>
    <row r="332" spans="5:5" ht="15.75" customHeight="1" x14ac:dyDescent="0.3">
      <c r="E332" s="129"/>
    </row>
    <row r="333" spans="5:5" ht="15.75" customHeight="1" x14ac:dyDescent="0.3">
      <c r="E333" s="129"/>
    </row>
    <row r="334" spans="5:5" ht="15.75" customHeight="1" x14ac:dyDescent="0.3">
      <c r="E334" s="129"/>
    </row>
    <row r="335" spans="5:5" ht="15.75" customHeight="1" x14ac:dyDescent="0.3">
      <c r="E335" s="129"/>
    </row>
    <row r="336" spans="5:5" ht="15.75" customHeight="1" x14ac:dyDescent="0.3">
      <c r="E336" s="129"/>
    </row>
    <row r="337" spans="5:5" ht="15.75" customHeight="1" x14ac:dyDescent="0.3">
      <c r="E337" s="129"/>
    </row>
    <row r="338" spans="5:5" ht="15.75" customHeight="1" x14ac:dyDescent="0.3">
      <c r="E338" s="129"/>
    </row>
    <row r="339" spans="5:5" ht="15.75" customHeight="1" x14ac:dyDescent="0.3">
      <c r="E339" s="129"/>
    </row>
    <row r="340" spans="5:5" ht="15.75" customHeight="1" x14ac:dyDescent="0.3">
      <c r="E340" s="129"/>
    </row>
    <row r="341" spans="5:5" ht="15.75" customHeight="1" x14ac:dyDescent="0.3">
      <c r="E341" s="129"/>
    </row>
    <row r="342" spans="5:5" ht="15.75" customHeight="1" x14ac:dyDescent="0.3">
      <c r="E342" s="129"/>
    </row>
    <row r="343" spans="5:5" ht="15.75" customHeight="1" x14ac:dyDescent="0.3">
      <c r="E343" s="129"/>
    </row>
    <row r="344" spans="5:5" ht="15.75" customHeight="1" x14ac:dyDescent="0.3">
      <c r="E344" s="129"/>
    </row>
    <row r="345" spans="5:5" ht="15.75" customHeight="1" x14ac:dyDescent="0.3">
      <c r="E345" s="129"/>
    </row>
    <row r="346" spans="5:5" ht="15.75" customHeight="1" x14ac:dyDescent="0.3">
      <c r="E346" s="129"/>
    </row>
    <row r="347" spans="5:5" ht="15.75" customHeight="1" x14ac:dyDescent="0.3">
      <c r="E347" s="129"/>
    </row>
    <row r="348" spans="5:5" ht="15.75" customHeight="1" x14ac:dyDescent="0.3">
      <c r="E348" s="129"/>
    </row>
    <row r="349" spans="5:5" ht="15.75" customHeight="1" x14ac:dyDescent="0.3">
      <c r="E349" s="129"/>
    </row>
    <row r="350" spans="5:5" ht="15.75" customHeight="1" x14ac:dyDescent="0.3">
      <c r="E350" s="129"/>
    </row>
    <row r="351" spans="5:5" ht="15.75" customHeight="1" x14ac:dyDescent="0.3">
      <c r="E351" s="129"/>
    </row>
    <row r="352" spans="5:5" ht="15.75" customHeight="1" x14ac:dyDescent="0.3">
      <c r="E352" s="129"/>
    </row>
    <row r="353" spans="5:5" ht="15.75" customHeight="1" x14ac:dyDescent="0.3">
      <c r="E353" s="129"/>
    </row>
    <row r="354" spans="5:5" ht="15.75" customHeight="1" x14ac:dyDescent="0.3">
      <c r="E354" s="129"/>
    </row>
    <row r="355" spans="5:5" ht="15.75" customHeight="1" x14ac:dyDescent="0.3">
      <c r="E355" s="129"/>
    </row>
    <row r="356" spans="5:5" ht="15.75" customHeight="1" x14ac:dyDescent="0.3">
      <c r="E356" s="129"/>
    </row>
    <row r="357" spans="5:5" ht="15.75" customHeight="1" x14ac:dyDescent="0.3">
      <c r="E357" s="129"/>
    </row>
    <row r="358" spans="5:5" ht="15.75" customHeight="1" x14ac:dyDescent="0.3">
      <c r="E358" s="129"/>
    </row>
    <row r="359" spans="5:5" ht="15.75" customHeight="1" x14ac:dyDescent="0.3">
      <c r="E359" s="129"/>
    </row>
    <row r="360" spans="5:5" ht="15.75" customHeight="1" x14ac:dyDescent="0.3">
      <c r="E360" s="129"/>
    </row>
    <row r="361" spans="5:5" ht="15.75" customHeight="1" x14ac:dyDescent="0.3">
      <c r="E361" s="129"/>
    </row>
    <row r="362" spans="5:5" ht="15.75" customHeight="1" x14ac:dyDescent="0.3">
      <c r="E362" s="129"/>
    </row>
    <row r="363" spans="5:5" ht="15.75" customHeight="1" x14ac:dyDescent="0.3">
      <c r="E363" s="129"/>
    </row>
    <row r="364" spans="5:5" ht="15.75" customHeight="1" x14ac:dyDescent="0.3">
      <c r="E364" s="129"/>
    </row>
    <row r="365" spans="5:5" ht="15.75" customHeight="1" x14ac:dyDescent="0.3">
      <c r="E365" s="129"/>
    </row>
    <row r="366" spans="5:5" ht="15.75" customHeight="1" x14ac:dyDescent="0.3">
      <c r="E366" s="129"/>
    </row>
    <row r="367" spans="5:5" ht="15.75" customHeight="1" x14ac:dyDescent="0.3">
      <c r="E367" s="129"/>
    </row>
    <row r="368" spans="5:5" ht="15.75" customHeight="1" x14ac:dyDescent="0.3">
      <c r="E368" s="129"/>
    </row>
    <row r="369" spans="5:5" ht="15.75" customHeight="1" x14ac:dyDescent="0.3">
      <c r="E369" s="129"/>
    </row>
    <row r="370" spans="5:5" ht="15.75" customHeight="1" x14ac:dyDescent="0.3">
      <c r="E370" s="129"/>
    </row>
    <row r="371" spans="5:5" ht="15.75" customHeight="1" x14ac:dyDescent="0.3">
      <c r="E371" s="129"/>
    </row>
    <row r="372" spans="5:5" ht="15.75" customHeight="1" x14ac:dyDescent="0.3">
      <c r="E372" s="129"/>
    </row>
    <row r="373" spans="5:5" ht="15.75" customHeight="1" x14ac:dyDescent="0.3">
      <c r="E373" s="129"/>
    </row>
    <row r="374" spans="5:5" ht="15.75" customHeight="1" x14ac:dyDescent="0.3">
      <c r="E374" s="129"/>
    </row>
    <row r="375" spans="5:5" ht="15.75" customHeight="1" x14ac:dyDescent="0.3">
      <c r="E375" s="129"/>
    </row>
    <row r="376" spans="5:5" ht="15.75" customHeight="1" x14ac:dyDescent="0.3">
      <c r="E376" s="129"/>
    </row>
    <row r="377" spans="5:5" ht="15.75" customHeight="1" x14ac:dyDescent="0.3">
      <c r="E377" s="129"/>
    </row>
    <row r="378" spans="5:5" ht="15.75" customHeight="1" x14ac:dyDescent="0.3">
      <c r="E378" s="129"/>
    </row>
    <row r="379" spans="5:5" ht="15.75" customHeight="1" x14ac:dyDescent="0.3">
      <c r="E379" s="129"/>
    </row>
    <row r="380" spans="5:5" ht="15.75" customHeight="1" x14ac:dyDescent="0.3">
      <c r="E380" s="129"/>
    </row>
    <row r="381" spans="5:5" ht="15.75" customHeight="1" x14ac:dyDescent="0.3">
      <c r="E381" s="129"/>
    </row>
    <row r="382" spans="5:5" ht="15.75" customHeight="1" x14ac:dyDescent="0.3">
      <c r="E382" s="129"/>
    </row>
    <row r="383" spans="5:5" ht="15.75" customHeight="1" x14ac:dyDescent="0.3">
      <c r="E383" s="129"/>
    </row>
    <row r="384" spans="5:5" ht="15.75" customHeight="1" x14ac:dyDescent="0.3">
      <c r="E384" s="129"/>
    </row>
    <row r="385" spans="5:5" ht="15.75" customHeight="1" x14ac:dyDescent="0.3">
      <c r="E385" s="129"/>
    </row>
    <row r="386" spans="5:5" ht="15.75" customHeight="1" x14ac:dyDescent="0.3">
      <c r="E386" s="129"/>
    </row>
    <row r="387" spans="5:5" ht="15.75" customHeight="1" x14ac:dyDescent="0.3">
      <c r="E387" s="129"/>
    </row>
    <row r="388" spans="5:5" ht="15.75" customHeight="1" x14ac:dyDescent="0.3">
      <c r="E388" s="129"/>
    </row>
    <row r="389" spans="5:5" ht="15.75" customHeight="1" x14ac:dyDescent="0.3">
      <c r="E389" s="129"/>
    </row>
    <row r="390" spans="5:5" ht="15.75" customHeight="1" x14ac:dyDescent="0.3">
      <c r="E390" s="129"/>
    </row>
    <row r="391" spans="5:5" ht="15.75" customHeight="1" x14ac:dyDescent="0.3">
      <c r="E391" s="129"/>
    </row>
    <row r="392" spans="5:5" ht="15.75" customHeight="1" x14ac:dyDescent="0.3">
      <c r="E392" s="129"/>
    </row>
    <row r="393" spans="5:5" ht="15.75" customHeight="1" x14ac:dyDescent="0.3">
      <c r="E393" s="129"/>
    </row>
    <row r="394" spans="5:5" ht="15.75" customHeight="1" x14ac:dyDescent="0.3">
      <c r="E394" s="129"/>
    </row>
    <row r="395" spans="5:5" ht="15.75" customHeight="1" x14ac:dyDescent="0.3">
      <c r="E395" s="129"/>
    </row>
    <row r="396" spans="5:5" ht="15.75" customHeight="1" x14ac:dyDescent="0.3">
      <c r="E396" s="129"/>
    </row>
    <row r="397" spans="5:5" ht="15.75" customHeight="1" x14ac:dyDescent="0.3">
      <c r="E397" s="129"/>
    </row>
    <row r="398" spans="5:5" ht="15.75" customHeight="1" x14ac:dyDescent="0.3">
      <c r="E398" s="129"/>
    </row>
    <row r="399" spans="5:5" ht="15.75" customHeight="1" x14ac:dyDescent="0.3">
      <c r="E399" s="129"/>
    </row>
    <row r="400" spans="5:5" ht="15.75" customHeight="1" x14ac:dyDescent="0.3">
      <c r="E400" s="129"/>
    </row>
    <row r="401" spans="5:5" ht="15.75" customHeight="1" x14ac:dyDescent="0.3">
      <c r="E401" s="129"/>
    </row>
    <row r="402" spans="5:5" ht="15.75" customHeight="1" x14ac:dyDescent="0.3">
      <c r="E402" s="129"/>
    </row>
    <row r="403" spans="5:5" ht="15.75" customHeight="1" x14ac:dyDescent="0.3">
      <c r="E403" s="129"/>
    </row>
    <row r="404" spans="5:5" ht="15.75" customHeight="1" x14ac:dyDescent="0.3">
      <c r="E404" s="129"/>
    </row>
    <row r="405" spans="5:5" ht="15.75" customHeight="1" x14ac:dyDescent="0.3">
      <c r="E405" s="129"/>
    </row>
    <row r="406" spans="5:5" ht="15.75" customHeight="1" x14ac:dyDescent="0.3">
      <c r="E406" s="129"/>
    </row>
    <row r="407" spans="5:5" ht="15.75" customHeight="1" x14ac:dyDescent="0.3">
      <c r="E407" s="129"/>
    </row>
    <row r="408" spans="5:5" ht="15.75" customHeight="1" x14ac:dyDescent="0.3">
      <c r="E408" s="129"/>
    </row>
    <row r="409" spans="5:5" ht="15.75" customHeight="1" x14ac:dyDescent="0.3">
      <c r="E409" s="129"/>
    </row>
    <row r="410" spans="5:5" ht="15.75" customHeight="1" x14ac:dyDescent="0.3">
      <c r="E410" s="129"/>
    </row>
    <row r="411" spans="5:5" ht="15.75" customHeight="1" x14ac:dyDescent="0.3">
      <c r="E411" s="129"/>
    </row>
    <row r="412" spans="5:5" ht="15.75" customHeight="1" x14ac:dyDescent="0.3">
      <c r="E412" s="129"/>
    </row>
    <row r="413" spans="5:5" ht="15.75" customHeight="1" x14ac:dyDescent="0.3">
      <c r="E413" s="129"/>
    </row>
    <row r="414" spans="5:5" ht="15.75" customHeight="1" x14ac:dyDescent="0.3">
      <c r="E414" s="129"/>
    </row>
    <row r="415" spans="5:5" ht="15.75" customHeight="1" x14ac:dyDescent="0.3">
      <c r="E415" s="129"/>
    </row>
    <row r="416" spans="5:5" ht="15.75" customHeight="1" x14ac:dyDescent="0.3">
      <c r="E416" s="129"/>
    </row>
    <row r="417" spans="5:5" ht="15.75" customHeight="1" x14ac:dyDescent="0.3">
      <c r="E417" s="129"/>
    </row>
    <row r="418" spans="5:5" ht="15.75" customHeight="1" x14ac:dyDescent="0.3">
      <c r="E418" s="129"/>
    </row>
    <row r="419" spans="5:5" ht="15.75" customHeight="1" x14ac:dyDescent="0.3">
      <c r="E419" s="129"/>
    </row>
    <row r="420" spans="5:5" ht="15.75" customHeight="1" x14ac:dyDescent="0.3">
      <c r="E420" s="129"/>
    </row>
    <row r="421" spans="5:5" ht="15.75" customHeight="1" x14ac:dyDescent="0.3">
      <c r="E421" s="129"/>
    </row>
    <row r="422" spans="5:5" ht="15.75" customHeight="1" x14ac:dyDescent="0.3">
      <c r="E422" s="129"/>
    </row>
    <row r="423" spans="5:5" ht="15.75" customHeight="1" x14ac:dyDescent="0.3">
      <c r="E423" s="129"/>
    </row>
    <row r="424" spans="5:5" ht="15.75" customHeight="1" x14ac:dyDescent="0.3">
      <c r="E424" s="129"/>
    </row>
    <row r="425" spans="5:5" ht="15.75" customHeight="1" x14ac:dyDescent="0.3">
      <c r="E425" s="129"/>
    </row>
    <row r="426" spans="5:5" ht="15.75" customHeight="1" x14ac:dyDescent="0.3">
      <c r="E426" s="129"/>
    </row>
    <row r="427" spans="5:5" ht="15.75" customHeight="1" x14ac:dyDescent="0.3">
      <c r="E427" s="129"/>
    </row>
    <row r="428" spans="5:5" ht="15.75" customHeight="1" x14ac:dyDescent="0.3">
      <c r="E428" s="129"/>
    </row>
    <row r="429" spans="5:5" ht="15.75" customHeight="1" x14ac:dyDescent="0.3">
      <c r="E429" s="129"/>
    </row>
    <row r="430" spans="5:5" ht="15.75" customHeight="1" x14ac:dyDescent="0.3">
      <c r="E430" s="129"/>
    </row>
    <row r="431" spans="5:5" ht="15.75" customHeight="1" x14ac:dyDescent="0.3">
      <c r="E431" s="129"/>
    </row>
    <row r="432" spans="5:5" ht="15.75" customHeight="1" x14ac:dyDescent="0.3">
      <c r="E432" s="129"/>
    </row>
    <row r="433" spans="5:5" ht="15.75" customHeight="1" x14ac:dyDescent="0.3">
      <c r="E433" s="129"/>
    </row>
    <row r="434" spans="5:5" ht="15.75" customHeight="1" x14ac:dyDescent="0.3">
      <c r="E434" s="129"/>
    </row>
    <row r="435" spans="5:5" ht="15.75" customHeight="1" x14ac:dyDescent="0.3">
      <c r="E435" s="129"/>
    </row>
    <row r="436" spans="5:5" ht="15.75" customHeight="1" x14ac:dyDescent="0.3">
      <c r="E436" s="129"/>
    </row>
    <row r="437" spans="5:5" ht="15.75" customHeight="1" x14ac:dyDescent="0.3">
      <c r="E437" s="129"/>
    </row>
    <row r="438" spans="5:5" ht="15.75" customHeight="1" x14ac:dyDescent="0.3">
      <c r="E438" s="129"/>
    </row>
    <row r="439" spans="5:5" ht="15.75" customHeight="1" x14ac:dyDescent="0.3">
      <c r="E439" s="129"/>
    </row>
    <row r="440" spans="5:5" ht="15.75" customHeight="1" x14ac:dyDescent="0.3">
      <c r="E440" s="129"/>
    </row>
    <row r="441" spans="5:5" ht="15.75" customHeight="1" x14ac:dyDescent="0.3">
      <c r="E441" s="129"/>
    </row>
    <row r="442" spans="5:5" ht="15.75" customHeight="1" x14ac:dyDescent="0.3">
      <c r="E442" s="129"/>
    </row>
    <row r="443" spans="5:5" ht="15.75" customHeight="1" x14ac:dyDescent="0.3">
      <c r="E443" s="129"/>
    </row>
    <row r="444" spans="5:5" ht="15.75" customHeight="1" x14ac:dyDescent="0.3">
      <c r="E444" s="129"/>
    </row>
    <row r="445" spans="5:5" ht="15.75" customHeight="1" x14ac:dyDescent="0.3">
      <c r="E445" s="129"/>
    </row>
    <row r="446" spans="5:5" ht="15.75" customHeight="1" x14ac:dyDescent="0.3">
      <c r="E446" s="129"/>
    </row>
    <row r="447" spans="5:5" ht="15.75" customHeight="1" x14ac:dyDescent="0.3">
      <c r="E447" s="129"/>
    </row>
    <row r="448" spans="5:5" ht="15.75" customHeight="1" x14ac:dyDescent="0.3">
      <c r="E448" s="129"/>
    </row>
    <row r="449" spans="5:5" ht="15.75" customHeight="1" x14ac:dyDescent="0.3">
      <c r="E449" s="129"/>
    </row>
    <row r="450" spans="5:5" ht="15.75" customHeight="1" x14ac:dyDescent="0.3">
      <c r="E450" s="129"/>
    </row>
    <row r="451" spans="5:5" ht="15.75" customHeight="1" x14ac:dyDescent="0.3">
      <c r="E451" s="129"/>
    </row>
    <row r="452" spans="5:5" ht="15.75" customHeight="1" x14ac:dyDescent="0.3">
      <c r="E452" s="129"/>
    </row>
    <row r="453" spans="5:5" ht="15.75" customHeight="1" x14ac:dyDescent="0.3">
      <c r="E453" s="129"/>
    </row>
    <row r="454" spans="5:5" ht="15.75" customHeight="1" x14ac:dyDescent="0.3">
      <c r="E454" s="129"/>
    </row>
    <row r="455" spans="5:5" ht="15.75" customHeight="1" x14ac:dyDescent="0.3">
      <c r="E455" s="129"/>
    </row>
    <row r="456" spans="5:5" ht="15.75" customHeight="1" x14ac:dyDescent="0.3">
      <c r="E456" s="129"/>
    </row>
    <row r="457" spans="5:5" ht="15.75" customHeight="1" x14ac:dyDescent="0.3">
      <c r="E457" s="129"/>
    </row>
    <row r="458" spans="5:5" ht="15.75" customHeight="1" x14ac:dyDescent="0.3">
      <c r="E458" s="129"/>
    </row>
    <row r="459" spans="5:5" ht="15.75" customHeight="1" x14ac:dyDescent="0.3">
      <c r="E459" s="129"/>
    </row>
    <row r="460" spans="5:5" ht="15.75" customHeight="1" x14ac:dyDescent="0.3">
      <c r="E460" s="129"/>
    </row>
    <row r="461" spans="5:5" ht="15.75" customHeight="1" x14ac:dyDescent="0.3">
      <c r="E461" s="129"/>
    </row>
    <row r="462" spans="5:5" ht="15.75" customHeight="1" x14ac:dyDescent="0.3">
      <c r="E462" s="129"/>
    </row>
    <row r="463" spans="5:5" ht="15.75" customHeight="1" x14ac:dyDescent="0.3">
      <c r="E463" s="129"/>
    </row>
    <row r="464" spans="5:5" ht="15.75" customHeight="1" x14ac:dyDescent="0.3">
      <c r="E464" s="129"/>
    </row>
    <row r="465" spans="5:5" ht="15.75" customHeight="1" x14ac:dyDescent="0.3">
      <c r="E465" s="129"/>
    </row>
    <row r="466" spans="5:5" ht="15.75" customHeight="1" x14ac:dyDescent="0.3">
      <c r="E466" s="129"/>
    </row>
    <row r="467" spans="5:5" ht="15.75" customHeight="1" x14ac:dyDescent="0.3">
      <c r="E467" s="129"/>
    </row>
    <row r="468" spans="5:5" ht="15.75" customHeight="1" x14ac:dyDescent="0.3">
      <c r="E468" s="129"/>
    </row>
    <row r="469" spans="5:5" ht="15.75" customHeight="1" x14ac:dyDescent="0.3">
      <c r="E469" s="129"/>
    </row>
    <row r="470" spans="5:5" ht="15.75" customHeight="1" x14ac:dyDescent="0.3">
      <c r="E470" s="129"/>
    </row>
    <row r="471" spans="5:5" ht="15.75" customHeight="1" x14ac:dyDescent="0.3">
      <c r="E471" s="129"/>
    </row>
    <row r="472" spans="5:5" ht="15.75" customHeight="1" x14ac:dyDescent="0.3">
      <c r="E472" s="129"/>
    </row>
    <row r="473" spans="5:5" ht="15.75" customHeight="1" x14ac:dyDescent="0.3">
      <c r="E473" s="129"/>
    </row>
    <row r="474" spans="5:5" ht="15.75" customHeight="1" x14ac:dyDescent="0.3">
      <c r="E474" s="129"/>
    </row>
    <row r="475" spans="5:5" ht="15.75" customHeight="1" x14ac:dyDescent="0.3">
      <c r="E475" s="129"/>
    </row>
    <row r="476" spans="5:5" ht="15.75" customHeight="1" x14ac:dyDescent="0.3">
      <c r="E476" s="129"/>
    </row>
    <row r="477" spans="5:5" ht="15.75" customHeight="1" x14ac:dyDescent="0.3">
      <c r="E477" s="129"/>
    </row>
    <row r="478" spans="5:5" ht="15.75" customHeight="1" x14ac:dyDescent="0.3">
      <c r="E478" s="129"/>
    </row>
    <row r="479" spans="5:5" ht="15.75" customHeight="1" x14ac:dyDescent="0.3">
      <c r="E479" s="129"/>
    </row>
    <row r="480" spans="5:5" ht="15.75" customHeight="1" x14ac:dyDescent="0.3">
      <c r="E480" s="129"/>
    </row>
    <row r="481" spans="5:5" ht="15.75" customHeight="1" x14ac:dyDescent="0.3">
      <c r="E481" s="129"/>
    </row>
    <row r="482" spans="5:5" ht="15.75" customHeight="1" x14ac:dyDescent="0.3">
      <c r="E482" s="129"/>
    </row>
    <row r="483" spans="5:5" ht="15.75" customHeight="1" x14ac:dyDescent="0.3">
      <c r="E483" s="129"/>
    </row>
    <row r="484" spans="5:5" ht="15.75" customHeight="1" x14ac:dyDescent="0.3">
      <c r="E484" s="129"/>
    </row>
    <row r="485" spans="5:5" ht="15.75" customHeight="1" x14ac:dyDescent="0.3">
      <c r="E485" s="129"/>
    </row>
    <row r="486" spans="5:5" ht="15.75" customHeight="1" x14ac:dyDescent="0.3">
      <c r="E486" s="129"/>
    </row>
    <row r="487" spans="5:5" ht="15.75" customHeight="1" x14ac:dyDescent="0.3">
      <c r="E487" s="129"/>
    </row>
    <row r="488" spans="5:5" ht="15.75" customHeight="1" x14ac:dyDescent="0.3">
      <c r="E488" s="129"/>
    </row>
    <row r="489" spans="5:5" ht="15.75" customHeight="1" x14ac:dyDescent="0.3">
      <c r="E489" s="129"/>
    </row>
    <row r="490" spans="5:5" ht="15.75" customHeight="1" x14ac:dyDescent="0.3">
      <c r="E490" s="129"/>
    </row>
    <row r="491" spans="5:5" ht="15.75" customHeight="1" x14ac:dyDescent="0.3">
      <c r="E491" s="129"/>
    </row>
    <row r="492" spans="5:5" ht="15.75" customHeight="1" x14ac:dyDescent="0.3">
      <c r="E492" s="129"/>
    </row>
    <row r="493" spans="5:5" ht="15.75" customHeight="1" x14ac:dyDescent="0.3">
      <c r="E493" s="129"/>
    </row>
    <row r="494" spans="5:5" ht="15.75" customHeight="1" x14ac:dyDescent="0.3">
      <c r="E494" s="129"/>
    </row>
    <row r="495" spans="5:5" ht="15.75" customHeight="1" x14ac:dyDescent="0.3">
      <c r="E495" s="129"/>
    </row>
    <row r="496" spans="5:5" ht="15.75" customHeight="1" x14ac:dyDescent="0.3">
      <c r="E496" s="129"/>
    </row>
    <row r="497" spans="5:5" ht="15.75" customHeight="1" x14ac:dyDescent="0.3">
      <c r="E497" s="129"/>
    </row>
    <row r="498" spans="5:5" ht="15.75" customHeight="1" x14ac:dyDescent="0.3">
      <c r="E498" s="129"/>
    </row>
    <row r="499" spans="5:5" ht="15.75" customHeight="1" x14ac:dyDescent="0.3">
      <c r="E499" s="129"/>
    </row>
    <row r="500" spans="5:5" ht="15.75" customHeight="1" x14ac:dyDescent="0.3">
      <c r="E500" s="129"/>
    </row>
    <row r="501" spans="5:5" ht="15.75" customHeight="1" x14ac:dyDescent="0.3">
      <c r="E501" s="129"/>
    </row>
    <row r="502" spans="5:5" ht="15.75" customHeight="1" x14ac:dyDescent="0.3">
      <c r="E502" s="129"/>
    </row>
    <row r="503" spans="5:5" ht="15.75" customHeight="1" x14ac:dyDescent="0.3">
      <c r="E503" s="129"/>
    </row>
    <row r="504" spans="5:5" ht="15.75" customHeight="1" x14ac:dyDescent="0.3">
      <c r="E504" s="129"/>
    </row>
    <row r="505" spans="5:5" ht="15.75" customHeight="1" x14ac:dyDescent="0.3">
      <c r="E505" s="129"/>
    </row>
    <row r="506" spans="5:5" ht="15.75" customHeight="1" x14ac:dyDescent="0.3">
      <c r="E506" s="129"/>
    </row>
    <row r="507" spans="5:5" ht="15.75" customHeight="1" x14ac:dyDescent="0.3">
      <c r="E507" s="129"/>
    </row>
    <row r="508" spans="5:5" ht="15.75" customHeight="1" x14ac:dyDescent="0.3">
      <c r="E508" s="129"/>
    </row>
    <row r="509" spans="5:5" ht="15.75" customHeight="1" x14ac:dyDescent="0.3">
      <c r="E509" s="129"/>
    </row>
    <row r="510" spans="5:5" ht="15.75" customHeight="1" x14ac:dyDescent="0.3">
      <c r="E510" s="129"/>
    </row>
    <row r="511" spans="5:5" ht="15.75" customHeight="1" x14ac:dyDescent="0.3">
      <c r="E511" s="129"/>
    </row>
    <row r="512" spans="5:5" ht="15.75" customHeight="1" x14ac:dyDescent="0.3">
      <c r="E512" s="129"/>
    </row>
    <row r="513" spans="5:5" ht="15.75" customHeight="1" x14ac:dyDescent="0.3">
      <c r="E513" s="129"/>
    </row>
    <row r="514" spans="5:5" ht="15.75" customHeight="1" x14ac:dyDescent="0.3">
      <c r="E514" s="129"/>
    </row>
    <row r="515" spans="5:5" ht="15.75" customHeight="1" x14ac:dyDescent="0.3">
      <c r="E515" s="129"/>
    </row>
    <row r="516" spans="5:5" ht="15.75" customHeight="1" x14ac:dyDescent="0.3">
      <c r="E516" s="129"/>
    </row>
    <row r="517" spans="5:5" ht="15.75" customHeight="1" x14ac:dyDescent="0.3">
      <c r="E517" s="129"/>
    </row>
    <row r="518" spans="5:5" ht="15.75" customHeight="1" x14ac:dyDescent="0.3">
      <c r="E518" s="129"/>
    </row>
    <row r="519" spans="5:5" ht="15.75" customHeight="1" x14ac:dyDescent="0.3">
      <c r="E519" s="129"/>
    </row>
    <row r="520" spans="5:5" ht="15.75" customHeight="1" x14ac:dyDescent="0.3">
      <c r="E520" s="129"/>
    </row>
    <row r="521" spans="5:5" ht="15.75" customHeight="1" x14ac:dyDescent="0.3">
      <c r="E521" s="129"/>
    </row>
    <row r="522" spans="5:5" ht="15.75" customHeight="1" x14ac:dyDescent="0.3">
      <c r="E522" s="129"/>
    </row>
    <row r="523" spans="5:5" ht="15.75" customHeight="1" x14ac:dyDescent="0.3">
      <c r="E523" s="129"/>
    </row>
    <row r="524" spans="5:5" ht="15.75" customHeight="1" x14ac:dyDescent="0.3">
      <c r="E524" s="129"/>
    </row>
    <row r="525" spans="5:5" ht="15.75" customHeight="1" x14ac:dyDescent="0.3">
      <c r="E525" s="129"/>
    </row>
    <row r="526" spans="5:5" ht="15.75" customHeight="1" x14ac:dyDescent="0.3">
      <c r="E526" s="129"/>
    </row>
    <row r="527" spans="5:5" ht="15.75" customHeight="1" x14ac:dyDescent="0.3">
      <c r="E527" s="129"/>
    </row>
    <row r="528" spans="5:5" ht="15.75" customHeight="1" x14ac:dyDescent="0.3">
      <c r="E528" s="129"/>
    </row>
    <row r="529" spans="5:5" ht="15.75" customHeight="1" x14ac:dyDescent="0.3">
      <c r="E529" s="129"/>
    </row>
    <row r="530" spans="5:5" ht="15.75" customHeight="1" x14ac:dyDescent="0.3">
      <c r="E530" s="129"/>
    </row>
    <row r="531" spans="5:5" ht="15.75" customHeight="1" x14ac:dyDescent="0.3">
      <c r="E531" s="129"/>
    </row>
    <row r="532" spans="5:5" ht="15.75" customHeight="1" x14ac:dyDescent="0.3">
      <c r="E532" s="129"/>
    </row>
    <row r="533" spans="5:5" ht="15.75" customHeight="1" x14ac:dyDescent="0.3">
      <c r="E533" s="129"/>
    </row>
    <row r="534" spans="5:5" ht="15.75" customHeight="1" x14ac:dyDescent="0.3">
      <c r="E534" s="129"/>
    </row>
    <row r="535" spans="5:5" ht="15.75" customHeight="1" x14ac:dyDescent="0.3">
      <c r="E535" s="129"/>
    </row>
    <row r="536" spans="5:5" ht="15.75" customHeight="1" x14ac:dyDescent="0.3">
      <c r="E536" s="129"/>
    </row>
    <row r="537" spans="5:5" ht="15.75" customHeight="1" x14ac:dyDescent="0.3">
      <c r="E537" s="129"/>
    </row>
    <row r="538" spans="5:5" ht="15.75" customHeight="1" x14ac:dyDescent="0.3">
      <c r="E538" s="129"/>
    </row>
    <row r="539" spans="5:5" ht="15.75" customHeight="1" x14ac:dyDescent="0.3">
      <c r="E539" s="129"/>
    </row>
    <row r="540" spans="5:5" ht="15.75" customHeight="1" x14ac:dyDescent="0.3">
      <c r="E540" s="129"/>
    </row>
    <row r="541" spans="5:5" ht="15.75" customHeight="1" x14ac:dyDescent="0.3">
      <c r="E541" s="129"/>
    </row>
    <row r="542" spans="5:5" ht="15.75" customHeight="1" x14ac:dyDescent="0.3">
      <c r="E542" s="129"/>
    </row>
    <row r="543" spans="5:5" ht="15.75" customHeight="1" x14ac:dyDescent="0.3">
      <c r="E543" s="129"/>
    </row>
    <row r="544" spans="5:5" ht="15.75" customHeight="1" x14ac:dyDescent="0.3">
      <c r="E544" s="129"/>
    </row>
    <row r="545" spans="5:5" ht="15.75" customHeight="1" x14ac:dyDescent="0.3">
      <c r="E545" s="129"/>
    </row>
    <row r="546" spans="5:5" ht="15.75" customHeight="1" x14ac:dyDescent="0.3">
      <c r="E546" s="129"/>
    </row>
    <row r="547" spans="5:5" ht="15.75" customHeight="1" x14ac:dyDescent="0.3">
      <c r="E547" s="129"/>
    </row>
    <row r="548" spans="5:5" ht="15.75" customHeight="1" x14ac:dyDescent="0.3">
      <c r="E548" s="129"/>
    </row>
    <row r="549" spans="5:5" ht="15.75" customHeight="1" x14ac:dyDescent="0.3">
      <c r="E549" s="129"/>
    </row>
    <row r="550" spans="5:5" ht="15.75" customHeight="1" x14ac:dyDescent="0.3">
      <c r="E550" s="129"/>
    </row>
    <row r="551" spans="5:5" ht="15.75" customHeight="1" x14ac:dyDescent="0.3">
      <c r="E551" s="129"/>
    </row>
    <row r="552" spans="5:5" ht="15.75" customHeight="1" x14ac:dyDescent="0.3">
      <c r="E552" s="129"/>
    </row>
    <row r="553" spans="5:5" ht="15.75" customHeight="1" x14ac:dyDescent="0.3">
      <c r="E553" s="129"/>
    </row>
    <row r="554" spans="5:5" ht="15.75" customHeight="1" x14ac:dyDescent="0.3">
      <c r="E554" s="129"/>
    </row>
    <row r="555" spans="5:5" ht="15.75" customHeight="1" x14ac:dyDescent="0.3">
      <c r="E555" s="129"/>
    </row>
    <row r="556" spans="5:5" ht="15.75" customHeight="1" x14ac:dyDescent="0.3">
      <c r="E556" s="129"/>
    </row>
    <row r="557" spans="5:5" ht="15.75" customHeight="1" x14ac:dyDescent="0.3">
      <c r="E557" s="129"/>
    </row>
    <row r="558" spans="5:5" ht="15.75" customHeight="1" x14ac:dyDescent="0.3">
      <c r="E558" s="129"/>
    </row>
    <row r="559" spans="5:5" ht="15.75" customHeight="1" x14ac:dyDescent="0.3">
      <c r="E559" s="129"/>
    </row>
    <row r="560" spans="5:5" ht="15.75" customHeight="1" x14ac:dyDescent="0.3">
      <c r="E560" s="129"/>
    </row>
    <row r="561" spans="5:5" ht="15.75" customHeight="1" x14ac:dyDescent="0.3">
      <c r="E561" s="129"/>
    </row>
    <row r="562" spans="5:5" ht="15.75" customHeight="1" x14ac:dyDescent="0.3">
      <c r="E562" s="129"/>
    </row>
    <row r="563" spans="5:5" ht="15.75" customHeight="1" x14ac:dyDescent="0.3">
      <c r="E563" s="129"/>
    </row>
    <row r="564" spans="5:5" ht="15.75" customHeight="1" x14ac:dyDescent="0.3">
      <c r="E564" s="129"/>
    </row>
    <row r="565" spans="5:5" ht="15.75" customHeight="1" x14ac:dyDescent="0.3">
      <c r="E565" s="129"/>
    </row>
    <row r="566" spans="5:5" ht="15.75" customHeight="1" x14ac:dyDescent="0.3">
      <c r="E566" s="129"/>
    </row>
    <row r="567" spans="5:5" ht="15.75" customHeight="1" x14ac:dyDescent="0.3">
      <c r="E567" s="129"/>
    </row>
    <row r="568" spans="5:5" ht="15.75" customHeight="1" x14ac:dyDescent="0.3">
      <c r="E568" s="129"/>
    </row>
    <row r="569" spans="5:5" ht="15.75" customHeight="1" x14ac:dyDescent="0.3">
      <c r="E569" s="129"/>
    </row>
    <row r="570" spans="5:5" ht="15.75" customHeight="1" x14ac:dyDescent="0.3">
      <c r="E570" s="129"/>
    </row>
    <row r="571" spans="5:5" ht="15.75" customHeight="1" x14ac:dyDescent="0.3">
      <c r="E571" s="129"/>
    </row>
    <row r="572" spans="5:5" ht="15.75" customHeight="1" x14ac:dyDescent="0.3">
      <c r="E572" s="129"/>
    </row>
    <row r="573" spans="5:5" ht="15.75" customHeight="1" x14ac:dyDescent="0.3">
      <c r="E573" s="129"/>
    </row>
    <row r="574" spans="5:5" ht="15.75" customHeight="1" x14ac:dyDescent="0.3">
      <c r="E574" s="129"/>
    </row>
    <row r="575" spans="5:5" ht="15.75" customHeight="1" x14ac:dyDescent="0.3">
      <c r="E575" s="129"/>
    </row>
    <row r="576" spans="5:5" ht="15.75" customHeight="1" x14ac:dyDescent="0.3">
      <c r="E576" s="129"/>
    </row>
    <row r="577" spans="5:5" ht="15.75" customHeight="1" x14ac:dyDescent="0.3">
      <c r="E577" s="129"/>
    </row>
    <row r="578" spans="5:5" ht="15.75" customHeight="1" x14ac:dyDescent="0.3">
      <c r="E578" s="129"/>
    </row>
    <row r="579" spans="5:5" ht="15.75" customHeight="1" x14ac:dyDescent="0.3">
      <c r="E579" s="129"/>
    </row>
    <row r="580" spans="5:5" ht="15.75" customHeight="1" x14ac:dyDescent="0.3">
      <c r="E580" s="129"/>
    </row>
    <row r="581" spans="5:5" ht="15.75" customHeight="1" x14ac:dyDescent="0.3">
      <c r="E581" s="129"/>
    </row>
    <row r="582" spans="5:5" ht="15.75" customHeight="1" x14ac:dyDescent="0.3">
      <c r="E582" s="129"/>
    </row>
    <row r="583" spans="5:5" ht="15.75" customHeight="1" x14ac:dyDescent="0.3">
      <c r="E583" s="129"/>
    </row>
    <row r="584" spans="5:5" ht="15.75" customHeight="1" x14ac:dyDescent="0.3">
      <c r="E584" s="129"/>
    </row>
    <row r="585" spans="5:5" ht="15.75" customHeight="1" x14ac:dyDescent="0.3">
      <c r="E585" s="129"/>
    </row>
    <row r="586" spans="5:5" ht="15.75" customHeight="1" x14ac:dyDescent="0.3">
      <c r="E586" s="129"/>
    </row>
    <row r="587" spans="5:5" ht="15.75" customHeight="1" x14ac:dyDescent="0.3">
      <c r="E587" s="129"/>
    </row>
    <row r="588" spans="5:5" ht="15.75" customHeight="1" x14ac:dyDescent="0.3">
      <c r="E588" s="129"/>
    </row>
    <row r="589" spans="5:5" ht="15.75" customHeight="1" x14ac:dyDescent="0.3">
      <c r="E589" s="129"/>
    </row>
    <row r="590" spans="5:5" ht="15.75" customHeight="1" x14ac:dyDescent="0.3">
      <c r="E590" s="129"/>
    </row>
    <row r="591" spans="5:5" ht="15.75" customHeight="1" x14ac:dyDescent="0.3">
      <c r="E591" s="129"/>
    </row>
    <row r="592" spans="5:5" ht="15.75" customHeight="1" x14ac:dyDescent="0.3">
      <c r="E592" s="129"/>
    </row>
    <row r="593" spans="5:5" ht="15.75" customHeight="1" x14ac:dyDescent="0.3">
      <c r="E593" s="129"/>
    </row>
    <row r="594" spans="5:5" ht="15.75" customHeight="1" x14ac:dyDescent="0.3">
      <c r="E594" s="129"/>
    </row>
    <row r="595" spans="5:5" ht="15.75" customHeight="1" x14ac:dyDescent="0.3">
      <c r="E595" s="129"/>
    </row>
    <row r="596" spans="5:5" ht="15.75" customHeight="1" x14ac:dyDescent="0.3">
      <c r="E596" s="129"/>
    </row>
    <row r="597" spans="5:5" ht="15.75" customHeight="1" x14ac:dyDescent="0.3">
      <c r="E597" s="129"/>
    </row>
    <row r="598" spans="5:5" ht="15.75" customHeight="1" x14ac:dyDescent="0.3">
      <c r="E598" s="129"/>
    </row>
    <row r="599" spans="5:5" ht="15.75" customHeight="1" x14ac:dyDescent="0.3">
      <c r="E599" s="129"/>
    </row>
    <row r="600" spans="5:5" ht="15.75" customHeight="1" x14ac:dyDescent="0.3">
      <c r="E600" s="129"/>
    </row>
    <row r="601" spans="5:5" ht="15.75" customHeight="1" x14ac:dyDescent="0.3">
      <c r="E601" s="129"/>
    </row>
    <row r="602" spans="5:5" ht="15.75" customHeight="1" x14ac:dyDescent="0.3">
      <c r="E602" s="129"/>
    </row>
    <row r="603" spans="5:5" ht="15.75" customHeight="1" x14ac:dyDescent="0.3">
      <c r="E603" s="129"/>
    </row>
    <row r="604" spans="5:5" ht="15.75" customHeight="1" x14ac:dyDescent="0.3">
      <c r="E604" s="129"/>
    </row>
    <row r="605" spans="5:5" ht="15.75" customHeight="1" x14ac:dyDescent="0.3">
      <c r="E605" s="129"/>
    </row>
    <row r="606" spans="5:5" ht="15.75" customHeight="1" x14ac:dyDescent="0.3">
      <c r="E606" s="129"/>
    </row>
    <row r="607" spans="5:5" ht="15.75" customHeight="1" x14ac:dyDescent="0.3">
      <c r="E607" s="129"/>
    </row>
    <row r="608" spans="5:5" ht="15.75" customHeight="1" x14ac:dyDescent="0.3">
      <c r="E608" s="129"/>
    </row>
    <row r="609" spans="5:5" ht="15.75" customHeight="1" x14ac:dyDescent="0.3">
      <c r="E609" s="129"/>
    </row>
    <row r="610" spans="5:5" ht="15.75" customHeight="1" x14ac:dyDescent="0.3">
      <c r="E610" s="129"/>
    </row>
    <row r="611" spans="5:5" ht="15.75" customHeight="1" x14ac:dyDescent="0.3">
      <c r="E611" s="129"/>
    </row>
    <row r="612" spans="5:5" ht="15.75" customHeight="1" x14ac:dyDescent="0.3">
      <c r="E612" s="129"/>
    </row>
    <row r="613" spans="5:5" ht="15.75" customHeight="1" x14ac:dyDescent="0.3">
      <c r="E613" s="129"/>
    </row>
    <row r="614" spans="5:5" ht="15.75" customHeight="1" x14ac:dyDescent="0.3">
      <c r="E614" s="129"/>
    </row>
    <row r="615" spans="5:5" ht="15.75" customHeight="1" x14ac:dyDescent="0.3">
      <c r="E615" s="129"/>
    </row>
    <row r="616" spans="5:5" ht="15.75" customHeight="1" x14ac:dyDescent="0.3">
      <c r="E616" s="129"/>
    </row>
    <row r="617" spans="5:5" ht="15.75" customHeight="1" x14ac:dyDescent="0.3">
      <c r="E617" s="129"/>
    </row>
    <row r="618" spans="5:5" ht="15.75" customHeight="1" x14ac:dyDescent="0.3">
      <c r="E618" s="129"/>
    </row>
    <row r="619" spans="5:5" ht="15.75" customHeight="1" x14ac:dyDescent="0.3">
      <c r="E619" s="129"/>
    </row>
    <row r="620" spans="5:5" ht="15.75" customHeight="1" x14ac:dyDescent="0.3">
      <c r="E620" s="129"/>
    </row>
    <row r="621" spans="5:5" ht="15.75" customHeight="1" x14ac:dyDescent="0.3">
      <c r="E621" s="129"/>
    </row>
    <row r="622" spans="5:5" ht="15.75" customHeight="1" x14ac:dyDescent="0.3">
      <c r="E622" s="129"/>
    </row>
    <row r="623" spans="5:5" ht="15.75" customHeight="1" x14ac:dyDescent="0.3">
      <c r="E623" s="129"/>
    </row>
    <row r="624" spans="5:5" ht="15.75" customHeight="1" x14ac:dyDescent="0.3">
      <c r="E624" s="129"/>
    </row>
    <row r="625" spans="5:5" ht="15.75" customHeight="1" x14ac:dyDescent="0.3">
      <c r="E625" s="129"/>
    </row>
    <row r="626" spans="5:5" ht="15.75" customHeight="1" x14ac:dyDescent="0.3">
      <c r="E626" s="129"/>
    </row>
    <row r="627" spans="5:5" ht="15.75" customHeight="1" x14ac:dyDescent="0.3">
      <c r="E627" s="129"/>
    </row>
    <row r="628" spans="5:5" ht="15.75" customHeight="1" x14ac:dyDescent="0.3">
      <c r="E628" s="129"/>
    </row>
    <row r="629" spans="5:5" ht="15.75" customHeight="1" x14ac:dyDescent="0.3">
      <c r="E629" s="129"/>
    </row>
    <row r="630" spans="5:5" ht="15.75" customHeight="1" x14ac:dyDescent="0.3">
      <c r="E630" s="129"/>
    </row>
    <row r="631" spans="5:5" ht="15.75" customHeight="1" x14ac:dyDescent="0.3">
      <c r="E631" s="129"/>
    </row>
    <row r="632" spans="5:5" ht="15.75" customHeight="1" x14ac:dyDescent="0.3">
      <c r="E632" s="129"/>
    </row>
    <row r="633" spans="5:5" ht="15.75" customHeight="1" x14ac:dyDescent="0.3">
      <c r="E633" s="129"/>
    </row>
    <row r="634" spans="5:5" ht="15.75" customHeight="1" x14ac:dyDescent="0.3">
      <c r="E634" s="129"/>
    </row>
    <row r="635" spans="5:5" ht="15.75" customHeight="1" x14ac:dyDescent="0.3">
      <c r="E635" s="129"/>
    </row>
    <row r="636" spans="5:5" ht="15.75" customHeight="1" x14ac:dyDescent="0.3">
      <c r="E636" s="129"/>
    </row>
    <row r="637" spans="5:5" ht="15.75" customHeight="1" x14ac:dyDescent="0.3">
      <c r="E637" s="129"/>
    </row>
    <row r="638" spans="5:5" ht="15.75" customHeight="1" x14ac:dyDescent="0.3">
      <c r="E638" s="129"/>
    </row>
    <row r="639" spans="5:5" ht="15.75" customHeight="1" x14ac:dyDescent="0.3">
      <c r="E639" s="129"/>
    </row>
    <row r="640" spans="5:5" ht="15.75" customHeight="1" x14ac:dyDescent="0.3">
      <c r="E640" s="129"/>
    </row>
    <row r="641" spans="5:5" ht="15.75" customHeight="1" x14ac:dyDescent="0.3">
      <c r="E641" s="129"/>
    </row>
    <row r="642" spans="5:5" ht="15.75" customHeight="1" x14ac:dyDescent="0.3">
      <c r="E642" s="129"/>
    </row>
    <row r="643" spans="5:5" ht="15.75" customHeight="1" x14ac:dyDescent="0.3">
      <c r="E643" s="129"/>
    </row>
    <row r="644" spans="5:5" ht="15.75" customHeight="1" x14ac:dyDescent="0.3">
      <c r="E644" s="129"/>
    </row>
    <row r="645" spans="5:5" ht="15.75" customHeight="1" x14ac:dyDescent="0.3">
      <c r="E645" s="129"/>
    </row>
    <row r="646" spans="5:5" ht="15.75" customHeight="1" x14ac:dyDescent="0.3">
      <c r="E646" s="129"/>
    </row>
    <row r="647" spans="5:5" ht="15.75" customHeight="1" x14ac:dyDescent="0.3">
      <c r="E647" s="129"/>
    </row>
    <row r="648" spans="5:5" ht="15.75" customHeight="1" x14ac:dyDescent="0.3">
      <c r="E648" s="129"/>
    </row>
    <row r="649" spans="5:5" ht="15.75" customHeight="1" x14ac:dyDescent="0.3">
      <c r="E649" s="129"/>
    </row>
    <row r="650" spans="5:5" ht="15.75" customHeight="1" x14ac:dyDescent="0.3">
      <c r="E650" s="129"/>
    </row>
    <row r="651" spans="5:5" ht="15.75" customHeight="1" x14ac:dyDescent="0.3">
      <c r="E651" s="129"/>
    </row>
    <row r="652" spans="5:5" ht="15.75" customHeight="1" x14ac:dyDescent="0.3">
      <c r="E652" s="129"/>
    </row>
    <row r="653" spans="5:5" ht="15.75" customHeight="1" x14ac:dyDescent="0.3">
      <c r="E653" s="129"/>
    </row>
    <row r="654" spans="5:5" ht="15.75" customHeight="1" x14ac:dyDescent="0.3">
      <c r="E654" s="129"/>
    </row>
    <row r="655" spans="5:5" ht="15.75" customHeight="1" x14ac:dyDescent="0.3">
      <c r="E655" s="129"/>
    </row>
    <row r="656" spans="5:5" ht="15.75" customHeight="1" x14ac:dyDescent="0.3">
      <c r="E656" s="129"/>
    </row>
    <row r="657" spans="5:5" ht="15.75" customHeight="1" x14ac:dyDescent="0.3">
      <c r="E657" s="129"/>
    </row>
    <row r="658" spans="5:5" ht="15.75" customHeight="1" x14ac:dyDescent="0.3">
      <c r="E658" s="129"/>
    </row>
    <row r="659" spans="5:5" ht="15.75" customHeight="1" x14ac:dyDescent="0.3">
      <c r="E659" s="129"/>
    </row>
    <row r="660" spans="5:5" ht="15.75" customHeight="1" x14ac:dyDescent="0.3">
      <c r="E660" s="129"/>
    </row>
    <row r="661" spans="5:5" ht="15.75" customHeight="1" x14ac:dyDescent="0.3">
      <c r="E661" s="129"/>
    </row>
    <row r="662" spans="5:5" ht="15.75" customHeight="1" x14ac:dyDescent="0.3">
      <c r="E662" s="129"/>
    </row>
    <row r="663" spans="5:5" ht="15.75" customHeight="1" x14ac:dyDescent="0.3">
      <c r="E663" s="129"/>
    </row>
    <row r="664" spans="5:5" ht="15.75" customHeight="1" x14ac:dyDescent="0.3">
      <c r="E664" s="129"/>
    </row>
    <row r="665" spans="5:5" ht="15.75" customHeight="1" x14ac:dyDescent="0.3">
      <c r="E665" s="129"/>
    </row>
    <row r="666" spans="5:5" ht="15.75" customHeight="1" x14ac:dyDescent="0.3">
      <c r="E666" s="129"/>
    </row>
    <row r="667" spans="5:5" ht="15.75" customHeight="1" x14ac:dyDescent="0.3">
      <c r="E667" s="129"/>
    </row>
    <row r="668" spans="5:5" ht="15.75" customHeight="1" x14ac:dyDescent="0.3">
      <c r="E668" s="129"/>
    </row>
    <row r="669" spans="5:5" ht="15.75" customHeight="1" x14ac:dyDescent="0.3">
      <c r="E669" s="129"/>
    </row>
    <row r="670" spans="5:5" ht="15.75" customHeight="1" x14ac:dyDescent="0.3">
      <c r="E670" s="129"/>
    </row>
    <row r="671" spans="5:5" ht="15.75" customHeight="1" x14ac:dyDescent="0.3">
      <c r="E671" s="129"/>
    </row>
    <row r="672" spans="5:5" ht="15.75" customHeight="1" x14ac:dyDescent="0.3">
      <c r="E672" s="129"/>
    </row>
    <row r="673" spans="5:5" ht="15.75" customHeight="1" x14ac:dyDescent="0.3">
      <c r="E673" s="129"/>
    </row>
    <row r="674" spans="5:5" ht="15.75" customHeight="1" x14ac:dyDescent="0.3">
      <c r="E674" s="129"/>
    </row>
    <row r="675" spans="5:5" ht="15.75" customHeight="1" x14ac:dyDescent="0.3">
      <c r="E675" s="129"/>
    </row>
    <row r="676" spans="5:5" ht="15.75" customHeight="1" x14ac:dyDescent="0.3">
      <c r="E676" s="129"/>
    </row>
    <row r="677" spans="5:5" ht="15.75" customHeight="1" x14ac:dyDescent="0.3">
      <c r="E677" s="129"/>
    </row>
    <row r="678" spans="5:5" ht="15.75" customHeight="1" x14ac:dyDescent="0.3">
      <c r="E678" s="129"/>
    </row>
    <row r="679" spans="5:5" ht="15.75" customHeight="1" x14ac:dyDescent="0.3">
      <c r="E679" s="129"/>
    </row>
    <row r="680" spans="5:5" ht="15.75" customHeight="1" x14ac:dyDescent="0.3">
      <c r="E680" s="129"/>
    </row>
    <row r="681" spans="5:5" ht="15.75" customHeight="1" x14ac:dyDescent="0.3">
      <c r="E681" s="129"/>
    </row>
    <row r="682" spans="5:5" ht="15.75" customHeight="1" x14ac:dyDescent="0.3">
      <c r="E682" s="129"/>
    </row>
    <row r="683" spans="5:5" ht="15.75" customHeight="1" x14ac:dyDescent="0.3">
      <c r="E683" s="129"/>
    </row>
    <row r="684" spans="5:5" ht="15.75" customHeight="1" x14ac:dyDescent="0.3">
      <c r="E684" s="129"/>
    </row>
    <row r="685" spans="5:5" ht="15.75" customHeight="1" x14ac:dyDescent="0.3">
      <c r="E685" s="129"/>
    </row>
    <row r="686" spans="5:5" ht="15.75" customHeight="1" x14ac:dyDescent="0.3">
      <c r="E686" s="129"/>
    </row>
    <row r="687" spans="5:5" ht="15.75" customHeight="1" x14ac:dyDescent="0.3">
      <c r="E687" s="129"/>
    </row>
    <row r="688" spans="5:5" ht="15.75" customHeight="1" x14ac:dyDescent="0.3">
      <c r="E688" s="129"/>
    </row>
    <row r="689" spans="5:5" ht="15.75" customHeight="1" x14ac:dyDescent="0.3">
      <c r="E689" s="129"/>
    </row>
    <row r="690" spans="5:5" ht="15.75" customHeight="1" x14ac:dyDescent="0.3">
      <c r="E690" s="129"/>
    </row>
    <row r="691" spans="5:5" ht="15.75" customHeight="1" x14ac:dyDescent="0.3">
      <c r="E691" s="129"/>
    </row>
    <row r="692" spans="5:5" ht="15.75" customHeight="1" x14ac:dyDescent="0.3">
      <c r="E692" s="129"/>
    </row>
    <row r="693" spans="5:5" ht="15.75" customHeight="1" x14ac:dyDescent="0.3">
      <c r="E693" s="129"/>
    </row>
    <row r="694" spans="5:5" ht="15.75" customHeight="1" x14ac:dyDescent="0.3">
      <c r="E694" s="129"/>
    </row>
    <row r="695" spans="5:5" ht="15.75" customHeight="1" x14ac:dyDescent="0.3">
      <c r="E695" s="129"/>
    </row>
    <row r="696" spans="5:5" ht="15.75" customHeight="1" x14ac:dyDescent="0.3">
      <c r="E696" s="129"/>
    </row>
    <row r="697" spans="5:5" ht="15.75" customHeight="1" x14ac:dyDescent="0.3">
      <c r="E697" s="129"/>
    </row>
    <row r="698" spans="5:5" ht="15.75" customHeight="1" x14ac:dyDescent="0.3">
      <c r="E698" s="129"/>
    </row>
    <row r="699" spans="5:5" ht="15.75" customHeight="1" x14ac:dyDescent="0.3">
      <c r="E699" s="129"/>
    </row>
    <row r="700" spans="5:5" ht="15.75" customHeight="1" x14ac:dyDescent="0.3">
      <c r="E700" s="129"/>
    </row>
    <row r="701" spans="5:5" ht="15.75" customHeight="1" x14ac:dyDescent="0.3">
      <c r="E701" s="129"/>
    </row>
    <row r="702" spans="5:5" ht="15.75" customHeight="1" x14ac:dyDescent="0.3">
      <c r="E702" s="129"/>
    </row>
    <row r="703" spans="5:5" ht="15.75" customHeight="1" x14ac:dyDescent="0.3">
      <c r="E703" s="129"/>
    </row>
    <row r="704" spans="5:5" ht="15.75" customHeight="1" x14ac:dyDescent="0.3">
      <c r="E704" s="129"/>
    </row>
    <row r="705" spans="5:5" ht="15.75" customHeight="1" x14ac:dyDescent="0.3">
      <c r="E705" s="129"/>
    </row>
    <row r="706" spans="5:5" ht="15.75" customHeight="1" x14ac:dyDescent="0.3">
      <c r="E706" s="129"/>
    </row>
    <row r="707" spans="5:5" ht="15.75" customHeight="1" x14ac:dyDescent="0.3">
      <c r="E707" s="129"/>
    </row>
    <row r="708" spans="5:5" ht="15.75" customHeight="1" x14ac:dyDescent="0.3">
      <c r="E708" s="129"/>
    </row>
    <row r="709" spans="5:5" ht="15.75" customHeight="1" x14ac:dyDescent="0.3">
      <c r="E709" s="129"/>
    </row>
    <row r="710" spans="5:5" ht="15.75" customHeight="1" x14ac:dyDescent="0.3">
      <c r="E710" s="129"/>
    </row>
    <row r="711" spans="5:5" ht="15.75" customHeight="1" x14ac:dyDescent="0.3">
      <c r="E711" s="129"/>
    </row>
    <row r="712" spans="5:5" ht="15.75" customHeight="1" x14ac:dyDescent="0.3">
      <c r="E712" s="129"/>
    </row>
    <row r="713" spans="5:5" ht="15.75" customHeight="1" x14ac:dyDescent="0.3">
      <c r="E713" s="129"/>
    </row>
    <row r="714" spans="5:5" ht="15.75" customHeight="1" x14ac:dyDescent="0.3">
      <c r="E714" s="129"/>
    </row>
    <row r="715" spans="5:5" ht="15.75" customHeight="1" x14ac:dyDescent="0.3">
      <c r="E715" s="129"/>
    </row>
    <row r="716" spans="5:5" ht="15.75" customHeight="1" x14ac:dyDescent="0.3">
      <c r="E716" s="129"/>
    </row>
    <row r="717" spans="5:5" ht="15.75" customHeight="1" x14ac:dyDescent="0.3">
      <c r="E717" s="129"/>
    </row>
    <row r="718" spans="5:5" ht="15.75" customHeight="1" x14ac:dyDescent="0.3">
      <c r="E718" s="129"/>
    </row>
    <row r="719" spans="5:5" ht="15.75" customHeight="1" x14ac:dyDescent="0.3">
      <c r="E719" s="129"/>
    </row>
    <row r="720" spans="5:5" ht="15.75" customHeight="1" x14ac:dyDescent="0.3">
      <c r="E720" s="129"/>
    </row>
    <row r="721" spans="5:5" ht="15.75" customHeight="1" x14ac:dyDescent="0.3">
      <c r="E721" s="129"/>
    </row>
    <row r="722" spans="5:5" ht="15.75" customHeight="1" x14ac:dyDescent="0.3">
      <c r="E722" s="129"/>
    </row>
    <row r="723" spans="5:5" ht="15.75" customHeight="1" x14ac:dyDescent="0.3">
      <c r="E723" s="129"/>
    </row>
    <row r="724" spans="5:5" ht="15.75" customHeight="1" x14ac:dyDescent="0.3">
      <c r="E724" s="129"/>
    </row>
    <row r="725" spans="5:5" ht="15.75" customHeight="1" x14ac:dyDescent="0.3">
      <c r="E725" s="129"/>
    </row>
    <row r="726" spans="5:5" ht="15.75" customHeight="1" x14ac:dyDescent="0.3">
      <c r="E726" s="129"/>
    </row>
    <row r="727" spans="5:5" ht="15.75" customHeight="1" x14ac:dyDescent="0.3">
      <c r="E727" s="129"/>
    </row>
    <row r="728" spans="5:5" ht="15.75" customHeight="1" x14ac:dyDescent="0.3">
      <c r="E728" s="129"/>
    </row>
    <row r="729" spans="5:5" ht="15.75" customHeight="1" x14ac:dyDescent="0.3">
      <c r="E729" s="129"/>
    </row>
    <row r="730" spans="5:5" ht="15.75" customHeight="1" x14ac:dyDescent="0.3">
      <c r="E730" s="129"/>
    </row>
    <row r="731" spans="5:5" ht="15.75" customHeight="1" x14ac:dyDescent="0.3">
      <c r="E731" s="129"/>
    </row>
    <row r="732" spans="5:5" ht="15.75" customHeight="1" x14ac:dyDescent="0.3">
      <c r="E732" s="129"/>
    </row>
    <row r="733" spans="5:5" ht="15.75" customHeight="1" x14ac:dyDescent="0.3">
      <c r="E733" s="129"/>
    </row>
    <row r="734" spans="5:5" ht="15.75" customHeight="1" x14ac:dyDescent="0.3">
      <c r="E734" s="129"/>
    </row>
    <row r="735" spans="5:5" ht="15.75" customHeight="1" x14ac:dyDescent="0.3">
      <c r="E735" s="129"/>
    </row>
    <row r="736" spans="5:5" ht="15.75" customHeight="1" x14ac:dyDescent="0.3">
      <c r="E736" s="129"/>
    </row>
    <row r="737" spans="5:5" ht="15.75" customHeight="1" x14ac:dyDescent="0.3">
      <c r="E737" s="129"/>
    </row>
    <row r="738" spans="5:5" ht="15.75" customHeight="1" x14ac:dyDescent="0.3">
      <c r="E738" s="129"/>
    </row>
    <row r="739" spans="5:5" ht="15.75" customHeight="1" x14ac:dyDescent="0.3">
      <c r="E739" s="129"/>
    </row>
    <row r="740" spans="5:5" ht="15.75" customHeight="1" x14ac:dyDescent="0.3">
      <c r="E740" s="129"/>
    </row>
    <row r="741" spans="5:5" ht="15.75" customHeight="1" x14ac:dyDescent="0.3">
      <c r="E741" s="129"/>
    </row>
    <row r="742" spans="5:5" ht="15.75" customHeight="1" x14ac:dyDescent="0.3">
      <c r="E742" s="129"/>
    </row>
    <row r="743" spans="5:5" ht="15.75" customHeight="1" x14ac:dyDescent="0.3">
      <c r="E743" s="129"/>
    </row>
    <row r="744" spans="5:5" ht="15.75" customHeight="1" x14ac:dyDescent="0.3">
      <c r="E744" s="129"/>
    </row>
    <row r="745" spans="5:5" ht="15.75" customHeight="1" x14ac:dyDescent="0.3">
      <c r="E745" s="129"/>
    </row>
    <row r="746" spans="5:5" ht="15.75" customHeight="1" x14ac:dyDescent="0.3">
      <c r="E746" s="129"/>
    </row>
    <row r="747" spans="5:5" ht="15.75" customHeight="1" x14ac:dyDescent="0.3">
      <c r="E747" s="129"/>
    </row>
    <row r="748" spans="5:5" ht="15.75" customHeight="1" x14ac:dyDescent="0.3">
      <c r="E748" s="129"/>
    </row>
    <row r="749" spans="5:5" ht="15.75" customHeight="1" x14ac:dyDescent="0.3">
      <c r="E749" s="129"/>
    </row>
    <row r="750" spans="5:5" ht="15.75" customHeight="1" x14ac:dyDescent="0.3">
      <c r="E750" s="129"/>
    </row>
    <row r="751" spans="5:5" ht="15.75" customHeight="1" x14ac:dyDescent="0.3">
      <c r="E751" s="129"/>
    </row>
    <row r="752" spans="5:5" ht="15.75" customHeight="1" x14ac:dyDescent="0.3">
      <c r="E752" s="129"/>
    </row>
    <row r="753" spans="5:5" ht="15.75" customHeight="1" x14ac:dyDescent="0.3">
      <c r="E753" s="129"/>
    </row>
    <row r="754" spans="5:5" ht="15.75" customHeight="1" x14ac:dyDescent="0.3">
      <c r="E754" s="129"/>
    </row>
    <row r="755" spans="5:5" ht="15.75" customHeight="1" x14ac:dyDescent="0.3">
      <c r="E755" s="129"/>
    </row>
    <row r="756" spans="5:5" ht="15.75" customHeight="1" x14ac:dyDescent="0.3">
      <c r="E756" s="129"/>
    </row>
    <row r="757" spans="5:5" ht="15.75" customHeight="1" x14ac:dyDescent="0.3">
      <c r="E757" s="129"/>
    </row>
    <row r="758" spans="5:5" ht="15.75" customHeight="1" x14ac:dyDescent="0.3">
      <c r="E758" s="129"/>
    </row>
    <row r="759" spans="5:5" ht="15.75" customHeight="1" x14ac:dyDescent="0.3">
      <c r="E759" s="129"/>
    </row>
    <row r="760" spans="5:5" ht="15.75" customHeight="1" x14ac:dyDescent="0.3">
      <c r="E760" s="129"/>
    </row>
    <row r="761" spans="5:5" ht="15.75" customHeight="1" x14ac:dyDescent="0.3">
      <c r="E761" s="129"/>
    </row>
    <row r="762" spans="5:5" ht="15.75" customHeight="1" x14ac:dyDescent="0.3">
      <c r="E762" s="129"/>
    </row>
    <row r="763" spans="5:5" ht="15.75" customHeight="1" x14ac:dyDescent="0.3">
      <c r="E763" s="129"/>
    </row>
    <row r="764" spans="5:5" ht="15.75" customHeight="1" x14ac:dyDescent="0.3">
      <c r="E764" s="129"/>
    </row>
    <row r="765" spans="5:5" ht="15.75" customHeight="1" x14ac:dyDescent="0.3">
      <c r="E765" s="129"/>
    </row>
    <row r="766" spans="5:5" ht="15.75" customHeight="1" x14ac:dyDescent="0.3">
      <c r="E766" s="129"/>
    </row>
    <row r="767" spans="5:5" ht="15.75" customHeight="1" x14ac:dyDescent="0.3">
      <c r="E767" s="129"/>
    </row>
    <row r="768" spans="5:5" ht="15.75" customHeight="1" x14ac:dyDescent="0.3">
      <c r="E768" s="129"/>
    </row>
    <row r="769" spans="5:5" ht="15.75" customHeight="1" x14ac:dyDescent="0.3">
      <c r="E769" s="129"/>
    </row>
    <row r="770" spans="5:5" ht="15.75" customHeight="1" x14ac:dyDescent="0.3">
      <c r="E770" s="129"/>
    </row>
    <row r="771" spans="5:5" ht="15.75" customHeight="1" x14ac:dyDescent="0.3">
      <c r="E771" s="129"/>
    </row>
    <row r="772" spans="5:5" ht="15.75" customHeight="1" x14ac:dyDescent="0.3">
      <c r="E772" s="129"/>
    </row>
    <row r="773" spans="5:5" ht="15.75" customHeight="1" x14ac:dyDescent="0.3">
      <c r="E773" s="129"/>
    </row>
    <row r="774" spans="5:5" ht="15.75" customHeight="1" x14ac:dyDescent="0.3">
      <c r="E774" s="129"/>
    </row>
    <row r="775" spans="5:5" ht="15.75" customHeight="1" x14ac:dyDescent="0.3">
      <c r="E775" s="129"/>
    </row>
    <row r="776" spans="5:5" ht="15.75" customHeight="1" x14ac:dyDescent="0.3">
      <c r="E776" s="129"/>
    </row>
    <row r="777" spans="5:5" ht="15.75" customHeight="1" x14ac:dyDescent="0.3">
      <c r="E777" s="129"/>
    </row>
    <row r="778" spans="5:5" ht="15.75" customHeight="1" x14ac:dyDescent="0.3">
      <c r="E778" s="129"/>
    </row>
    <row r="779" spans="5:5" ht="15.75" customHeight="1" x14ac:dyDescent="0.3">
      <c r="E779" s="129"/>
    </row>
    <row r="780" spans="5:5" ht="15.75" customHeight="1" x14ac:dyDescent="0.3">
      <c r="E780" s="129"/>
    </row>
    <row r="781" spans="5:5" ht="15.75" customHeight="1" x14ac:dyDescent="0.3">
      <c r="E781" s="129"/>
    </row>
    <row r="782" spans="5:5" ht="15.75" customHeight="1" x14ac:dyDescent="0.3">
      <c r="E782" s="129"/>
    </row>
    <row r="783" spans="5:5" ht="15.75" customHeight="1" x14ac:dyDescent="0.3">
      <c r="E783" s="129"/>
    </row>
    <row r="784" spans="5:5" ht="15.75" customHeight="1" x14ac:dyDescent="0.3">
      <c r="E784" s="129"/>
    </row>
    <row r="785" spans="5:5" ht="15.75" customHeight="1" x14ac:dyDescent="0.3">
      <c r="E785" s="129"/>
    </row>
    <row r="786" spans="5:5" ht="15.75" customHeight="1" x14ac:dyDescent="0.3">
      <c r="E786" s="129"/>
    </row>
    <row r="787" spans="5:5" ht="15.75" customHeight="1" x14ac:dyDescent="0.3">
      <c r="E787" s="129"/>
    </row>
    <row r="788" spans="5:5" ht="15.75" customHeight="1" x14ac:dyDescent="0.3">
      <c r="E788" s="129"/>
    </row>
    <row r="789" spans="5:5" ht="15.75" customHeight="1" x14ac:dyDescent="0.3">
      <c r="E789" s="129"/>
    </row>
    <row r="790" spans="5:5" ht="15.75" customHeight="1" x14ac:dyDescent="0.3">
      <c r="E790" s="129"/>
    </row>
    <row r="791" spans="5:5" ht="15.75" customHeight="1" x14ac:dyDescent="0.3">
      <c r="E791" s="129"/>
    </row>
    <row r="792" spans="5:5" ht="15.75" customHeight="1" x14ac:dyDescent="0.3">
      <c r="E792" s="129"/>
    </row>
    <row r="793" spans="5:5" ht="15.75" customHeight="1" x14ac:dyDescent="0.3">
      <c r="E793" s="129"/>
    </row>
    <row r="794" spans="5:5" ht="15.75" customHeight="1" x14ac:dyDescent="0.3">
      <c r="E794" s="129"/>
    </row>
    <row r="795" spans="5:5" ht="15.75" customHeight="1" x14ac:dyDescent="0.3">
      <c r="E795" s="129"/>
    </row>
    <row r="796" spans="5:5" ht="15.75" customHeight="1" x14ac:dyDescent="0.3">
      <c r="E796" s="129"/>
    </row>
    <row r="797" spans="5:5" ht="15.75" customHeight="1" x14ac:dyDescent="0.3">
      <c r="E797" s="129"/>
    </row>
    <row r="798" spans="5:5" ht="15.75" customHeight="1" x14ac:dyDescent="0.3">
      <c r="E798" s="129"/>
    </row>
    <row r="799" spans="5:5" ht="15.75" customHeight="1" x14ac:dyDescent="0.3">
      <c r="E799" s="129"/>
    </row>
    <row r="800" spans="5:5" ht="15.75" customHeight="1" x14ac:dyDescent="0.3">
      <c r="E800" s="129"/>
    </row>
    <row r="801" spans="5:5" ht="15.75" customHeight="1" x14ac:dyDescent="0.3">
      <c r="E801" s="129"/>
    </row>
    <row r="802" spans="5:5" ht="15.75" customHeight="1" x14ac:dyDescent="0.3">
      <c r="E802" s="129"/>
    </row>
    <row r="803" spans="5:5" ht="15.75" customHeight="1" x14ac:dyDescent="0.3">
      <c r="E803" s="129"/>
    </row>
    <row r="804" spans="5:5" ht="15.75" customHeight="1" x14ac:dyDescent="0.3">
      <c r="E804" s="129"/>
    </row>
    <row r="805" spans="5:5" ht="15.75" customHeight="1" x14ac:dyDescent="0.3">
      <c r="E805" s="129"/>
    </row>
    <row r="806" spans="5:5" ht="15.75" customHeight="1" x14ac:dyDescent="0.3">
      <c r="E806" s="129"/>
    </row>
    <row r="807" spans="5:5" ht="15.75" customHeight="1" x14ac:dyDescent="0.3">
      <c r="E807" s="129"/>
    </row>
    <row r="808" spans="5:5" ht="15.75" customHeight="1" x14ac:dyDescent="0.3">
      <c r="E808" s="129"/>
    </row>
    <row r="809" spans="5:5" ht="15.75" customHeight="1" x14ac:dyDescent="0.3">
      <c r="E809" s="129"/>
    </row>
    <row r="810" spans="5:5" ht="15.75" customHeight="1" x14ac:dyDescent="0.3">
      <c r="E810" s="129"/>
    </row>
    <row r="811" spans="5:5" ht="15.75" customHeight="1" x14ac:dyDescent="0.3">
      <c r="E811" s="129"/>
    </row>
    <row r="812" spans="5:5" ht="15.75" customHeight="1" x14ac:dyDescent="0.3">
      <c r="E812" s="129"/>
    </row>
    <row r="813" spans="5:5" ht="15.75" customHeight="1" x14ac:dyDescent="0.3">
      <c r="E813" s="129"/>
    </row>
    <row r="814" spans="5:5" ht="15.75" customHeight="1" x14ac:dyDescent="0.3">
      <c r="E814" s="129"/>
    </row>
    <row r="815" spans="5:5" ht="15.75" customHeight="1" x14ac:dyDescent="0.3">
      <c r="E815" s="129"/>
    </row>
    <row r="816" spans="5:5" ht="15.75" customHeight="1" x14ac:dyDescent="0.3">
      <c r="E816" s="129"/>
    </row>
    <row r="817" spans="5:5" ht="15.75" customHeight="1" x14ac:dyDescent="0.3">
      <c r="E817" s="129"/>
    </row>
    <row r="818" spans="5:5" ht="15.75" customHeight="1" x14ac:dyDescent="0.3">
      <c r="E818" s="129"/>
    </row>
    <row r="819" spans="5:5" ht="15.75" customHeight="1" x14ac:dyDescent="0.3">
      <c r="E819" s="129"/>
    </row>
    <row r="820" spans="5:5" ht="15.75" customHeight="1" x14ac:dyDescent="0.3">
      <c r="E820" s="129"/>
    </row>
    <row r="821" spans="5:5" ht="15.75" customHeight="1" x14ac:dyDescent="0.3">
      <c r="E821" s="129"/>
    </row>
    <row r="822" spans="5:5" ht="15.75" customHeight="1" x14ac:dyDescent="0.3">
      <c r="E822" s="129"/>
    </row>
    <row r="823" spans="5:5" ht="15.75" customHeight="1" x14ac:dyDescent="0.3">
      <c r="E823" s="129"/>
    </row>
    <row r="824" spans="5:5" ht="15.75" customHeight="1" x14ac:dyDescent="0.3">
      <c r="E824" s="129"/>
    </row>
    <row r="825" spans="5:5" ht="15.75" customHeight="1" x14ac:dyDescent="0.3">
      <c r="E825" s="129"/>
    </row>
    <row r="826" spans="5:5" ht="15.75" customHeight="1" x14ac:dyDescent="0.3">
      <c r="E826" s="129"/>
    </row>
    <row r="827" spans="5:5" ht="15.75" customHeight="1" x14ac:dyDescent="0.3">
      <c r="E827" s="129"/>
    </row>
    <row r="828" spans="5:5" ht="15.75" customHeight="1" x14ac:dyDescent="0.3">
      <c r="E828" s="129"/>
    </row>
    <row r="829" spans="5:5" ht="15.75" customHeight="1" x14ac:dyDescent="0.3">
      <c r="E829" s="129"/>
    </row>
    <row r="830" spans="5:5" ht="15.75" customHeight="1" x14ac:dyDescent="0.3">
      <c r="E830" s="129"/>
    </row>
    <row r="831" spans="5:5" ht="15.75" customHeight="1" x14ac:dyDescent="0.3">
      <c r="E831" s="129"/>
    </row>
    <row r="832" spans="5:5" ht="15.75" customHeight="1" x14ac:dyDescent="0.3">
      <c r="E832" s="129"/>
    </row>
    <row r="833" spans="5:5" ht="15.75" customHeight="1" x14ac:dyDescent="0.3">
      <c r="E833" s="129"/>
    </row>
    <row r="834" spans="5:5" ht="15.75" customHeight="1" x14ac:dyDescent="0.3">
      <c r="E834" s="129"/>
    </row>
    <row r="835" spans="5:5" ht="15.75" customHeight="1" x14ac:dyDescent="0.3">
      <c r="E835" s="129"/>
    </row>
    <row r="836" spans="5:5" ht="15.75" customHeight="1" x14ac:dyDescent="0.3">
      <c r="E836" s="129"/>
    </row>
    <row r="837" spans="5:5" ht="15.75" customHeight="1" x14ac:dyDescent="0.3">
      <c r="E837" s="129"/>
    </row>
    <row r="838" spans="5:5" ht="15.75" customHeight="1" x14ac:dyDescent="0.3">
      <c r="E838" s="129"/>
    </row>
    <row r="839" spans="5:5" ht="15.75" customHeight="1" x14ac:dyDescent="0.3">
      <c r="E839" s="129"/>
    </row>
    <row r="840" spans="5:5" ht="15.75" customHeight="1" x14ac:dyDescent="0.3">
      <c r="E840" s="129"/>
    </row>
    <row r="841" spans="5:5" ht="15.75" customHeight="1" x14ac:dyDescent="0.3">
      <c r="E841" s="129"/>
    </row>
    <row r="842" spans="5:5" ht="15.75" customHeight="1" x14ac:dyDescent="0.3">
      <c r="E842" s="129"/>
    </row>
    <row r="843" spans="5:5" ht="15.75" customHeight="1" x14ac:dyDescent="0.3">
      <c r="E843" s="129"/>
    </row>
    <row r="844" spans="5:5" ht="15.75" customHeight="1" x14ac:dyDescent="0.3">
      <c r="E844" s="129"/>
    </row>
    <row r="845" spans="5:5" ht="15.75" customHeight="1" x14ac:dyDescent="0.3">
      <c r="E845" s="129"/>
    </row>
    <row r="846" spans="5:5" ht="15.75" customHeight="1" x14ac:dyDescent="0.3">
      <c r="E846" s="129"/>
    </row>
    <row r="847" spans="5:5" ht="15.75" customHeight="1" x14ac:dyDescent="0.3">
      <c r="E847" s="129"/>
    </row>
    <row r="848" spans="5:5" ht="15.75" customHeight="1" x14ac:dyDescent="0.3">
      <c r="E848" s="129"/>
    </row>
    <row r="849" spans="5:5" ht="15.75" customHeight="1" x14ac:dyDescent="0.3">
      <c r="E849" s="129"/>
    </row>
    <row r="850" spans="5:5" ht="15.75" customHeight="1" x14ac:dyDescent="0.3">
      <c r="E850" s="129"/>
    </row>
    <row r="851" spans="5:5" ht="15.75" customHeight="1" x14ac:dyDescent="0.3">
      <c r="E851" s="129"/>
    </row>
    <row r="852" spans="5:5" ht="15.75" customHeight="1" x14ac:dyDescent="0.3">
      <c r="E852" s="129"/>
    </row>
    <row r="853" spans="5:5" ht="15.75" customHeight="1" x14ac:dyDescent="0.3">
      <c r="E853" s="129"/>
    </row>
    <row r="854" spans="5:5" ht="15.75" customHeight="1" x14ac:dyDescent="0.3">
      <c r="E854" s="129"/>
    </row>
    <row r="855" spans="5:5" ht="15.75" customHeight="1" x14ac:dyDescent="0.3">
      <c r="E855" s="129"/>
    </row>
    <row r="856" spans="5:5" ht="15.75" customHeight="1" x14ac:dyDescent="0.3">
      <c r="E856" s="129"/>
    </row>
    <row r="857" spans="5:5" ht="15.75" customHeight="1" x14ac:dyDescent="0.3">
      <c r="E857" s="129"/>
    </row>
    <row r="858" spans="5:5" ht="15.75" customHeight="1" x14ac:dyDescent="0.3">
      <c r="E858" s="129"/>
    </row>
    <row r="859" spans="5:5" ht="15.75" customHeight="1" x14ac:dyDescent="0.3">
      <c r="E859" s="129"/>
    </row>
    <row r="860" spans="5:5" ht="15.75" customHeight="1" x14ac:dyDescent="0.3">
      <c r="E860" s="129"/>
    </row>
    <row r="861" spans="5:5" ht="15.75" customHeight="1" x14ac:dyDescent="0.3">
      <c r="E861" s="129"/>
    </row>
    <row r="862" spans="5:5" ht="15.75" customHeight="1" x14ac:dyDescent="0.3">
      <c r="E862" s="129"/>
    </row>
    <row r="863" spans="5:5" ht="15.75" customHeight="1" x14ac:dyDescent="0.3">
      <c r="E863" s="129"/>
    </row>
    <row r="864" spans="5:5" ht="15.75" customHeight="1" x14ac:dyDescent="0.3">
      <c r="E864" s="129"/>
    </row>
    <row r="865" spans="5:5" ht="15.75" customHeight="1" x14ac:dyDescent="0.3">
      <c r="E865" s="129"/>
    </row>
    <row r="866" spans="5:5" ht="15.75" customHeight="1" x14ac:dyDescent="0.3">
      <c r="E866" s="129"/>
    </row>
    <row r="867" spans="5:5" ht="15.75" customHeight="1" x14ac:dyDescent="0.3">
      <c r="E867" s="129"/>
    </row>
    <row r="868" spans="5:5" ht="15.75" customHeight="1" x14ac:dyDescent="0.3">
      <c r="E868" s="129"/>
    </row>
    <row r="869" spans="5:5" ht="15.75" customHeight="1" x14ac:dyDescent="0.3">
      <c r="E869" s="129"/>
    </row>
    <row r="870" spans="5:5" ht="15.75" customHeight="1" x14ac:dyDescent="0.3">
      <c r="E870" s="129"/>
    </row>
    <row r="871" spans="5:5" ht="15.75" customHeight="1" x14ac:dyDescent="0.3">
      <c r="E871" s="129"/>
    </row>
    <row r="872" spans="5:5" ht="15.75" customHeight="1" x14ac:dyDescent="0.3">
      <c r="E872" s="129"/>
    </row>
    <row r="873" spans="5:5" ht="15.75" customHeight="1" x14ac:dyDescent="0.3">
      <c r="E873" s="129"/>
    </row>
    <row r="874" spans="5:5" ht="15.75" customHeight="1" x14ac:dyDescent="0.3">
      <c r="E874" s="129"/>
    </row>
    <row r="875" spans="5:5" ht="15.75" customHeight="1" x14ac:dyDescent="0.3">
      <c r="E875" s="129"/>
    </row>
    <row r="876" spans="5:5" ht="15.75" customHeight="1" x14ac:dyDescent="0.3">
      <c r="E876" s="129"/>
    </row>
    <row r="877" spans="5:5" ht="15.75" customHeight="1" x14ac:dyDescent="0.3">
      <c r="E877" s="129"/>
    </row>
    <row r="878" spans="5:5" ht="15.75" customHeight="1" x14ac:dyDescent="0.3">
      <c r="E878" s="129"/>
    </row>
    <row r="879" spans="5:5" ht="15.75" customHeight="1" x14ac:dyDescent="0.3">
      <c r="E879" s="129"/>
    </row>
    <row r="880" spans="5:5" ht="15.75" customHeight="1" x14ac:dyDescent="0.3">
      <c r="E880" s="129"/>
    </row>
    <row r="881" spans="5:5" ht="15.75" customHeight="1" x14ac:dyDescent="0.3">
      <c r="E881" s="129"/>
    </row>
    <row r="882" spans="5:5" ht="15.75" customHeight="1" x14ac:dyDescent="0.3">
      <c r="E882" s="129"/>
    </row>
    <row r="883" spans="5:5" ht="15.75" customHeight="1" x14ac:dyDescent="0.3">
      <c r="E883" s="129"/>
    </row>
    <row r="884" spans="5:5" ht="15.75" customHeight="1" x14ac:dyDescent="0.3">
      <c r="E884" s="129"/>
    </row>
    <row r="885" spans="5:5" ht="15.75" customHeight="1" x14ac:dyDescent="0.3">
      <c r="E885" s="129"/>
    </row>
    <row r="886" spans="5:5" ht="15.75" customHeight="1" x14ac:dyDescent="0.3">
      <c r="E886" s="129"/>
    </row>
    <row r="887" spans="5:5" ht="15.75" customHeight="1" x14ac:dyDescent="0.3">
      <c r="E887" s="129"/>
    </row>
    <row r="888" spans="5:5" ht="15.75" customHeight="1" x14ac:dyDescent="0.3">
      <c r="E888" s="129"/>
    </row>
    <row r="889" spans="5:5" ht="15.75" customHeight="1" x14ac:dyDescent="0.3">
      <c r="E889" s="129"/>
    </row>
    <row r="890" spans="5:5" ht="15.75" customHeight="1" x14ac:dyDescent="0.3">
      <c r="E890" s="129"/>
    </row>
    <row r="891" spans="5:5" ht="15.75" customHeight="1" x14ac:dyDescent="0.3">
      <c r="E891" s="129"/>
    </row>
    <row r="892" spans="5:5" ht="15.75" customHeight="1" x14ac:dyDescent="0.3">
      <c r="E892" s="129"/>
    </row>
    <row r="893" spans="5:5" ht="15.75" customHeight="1" x14ac:dyDescent="0.3">
      <c r="E893" s="129"/>
    </row>
    <row r="894" spans="5:5" ht="15.75" customHeight="1" x14ac:dyDescent="0.3">
      <c r="E894" s="129"/>
    </row>
    <row r="895" spans="5:5" ht="15.75" customHeight="1" x14ac:dyDescent="0.3">
      <c r="E895" s="129"/>
    </row>
    <row r="896" spans="5:5" ht="15.75" customHeight="1" x14ac:dyDescent="0.3">
      <c r="E896" s="129"/>
    </row>
    <row r="897" spans="5:5" ht="15.75" customHeight="1" x14ac:dyDescent="0.3">
      <c r="E897" s="129"/>
    </row>
    <row r="898" spans="5:5" ht="15.75" customHeight="1" x14ac:dyDescent="0.3">
      <c r="E898" s="129"/>
    </row>
    <row r="899" spans="5:5" ht="15.75" customHeight="1" x14ac:dyDescent="0.3">
      <c r="E899" s="129"/>
    </row>
    <row r="900" spans="5:5" ht="15.75" customHeight="1" x14ac:dyDescent="0.3">
      <c r="E900" s="129"/>
    </row>
    <row r="901" spans="5:5" ht="15.75" customHeight="1" x14ac:dyDescent="0.3">
      <c r="E901" s="129"/>
    </row>
    <row r="902" spans="5:5" ht="15.75" customHeight="1" x14ac:dyDescent="0.3">
      <c r="E902" s="129"/>
    </row>
    <row r="903" spans="5:5" ht="15.75" customHeight="1" x14ac:dyDescent="0.3">
      <c r="E903" s="129"/>
    </row>
    <row r="904" spans="5:5" ht="15.75" customHeight="1" x14ac:dyDescent="0.3">
      <c r="E904" s="129"/>
    </row>
    <row r="905" spans="5:5" ht="15.75" customHeight="1" x14ac:dyDescent="0.3">
      <c r="E905" s="129"/>
    </row>
    <row r="906" spans="5:5" ht="15.75" customHeight="1" x14ac:dyDescent="0.3">
      <c r="E906" s="129"/>
    </row>
    <row r="907" spans="5:5" ht="15.75" customHeight="1" x14ac:dyDescent="0.3">
      <c r="E907" s="129"/>
    </row>
    <row r="908" spans="5:5" ht="15.75" customHeight="1" x14ac:dyDescent="0.3">
      <c r="E908" s="129"/>
    </row>
    <row r="909" spans="5:5" ht="15.75" customHeight="1" x14ac:dyDescent="0.3">
      <c r="E909" s="129"/>
    </row>
    <row r="910" spans="5:5" ht="15.75" customHeight="1" x14ac:dyDescent="0.3">
      <c r="E910" s="129"/>
    </row>
    <row r="911" spans="5:5" ht="15.75" customHeight="1" x14ac:dyDescent="0.3">
      <c r="E911" s="129"/>
    </row>
    <row r="912" spans="5:5" ht="15.75" customHeight="1" x14ac:dyDescent="0.3">
      <c r="E912" s="129"/>
    </row>
    <row r="913" spans="5:5" ht="15.75" customHeight="1" x14ac:dyDescent="0.3">
      <c r="E913" s="129"/>
    </row>
    <row r="914" spans="5:5" ht="15.75" customHeight="1" x14ac:dyDescent="0.3">
      <c r="E914" s="129"/>
    </row>
    <row r="915" spans="5:5" ht="15.75" customHeight="1" x14ac:dyDescent="0.3">
      <c r="E915" s="129"/>
    </row>
    <row r="916" spans="5:5" ht="15.75" customHeight="1" x14ac:dyDescent="0.3">
      <c r="E916" s="129"/>
    </row>
    <row r="917" spans="5:5" ht="15.75" customHeight="1" x14ac:dyDescent="0.3">
      <c r="E917" s="129"/>
    </row>
    <row r="918" spans="5:5" ht="15.75" customHeight="1" x14ac:dyDescent="0.3">
      <c r="E918" s="129"/>
    </row>
    <row r="919" spans="5:5" ht="15.75" customHeight="1" x14ac:dyDescent="0.3">
      <c r="E919" s="129"/>
    </row>
    <row r="920" spans="5:5" ht="15.75" customHeight="1" x14ac:dyDescent="0.3">
      <c r="E920" s="129"/>
    </row>
    <row r="921" spans="5:5" ht="15.75" customHeight="1" x14ac:dyDescent="0.3">
      <c r="E921" s="129"/>
    </row>
    <row r="922" spans="5:5" ht="15.75" customHeight="1" x14ac:dyDescent="0.3">
      <c r="E922" s="129"/>
    </row>
    <row r="923" spans="5:5" ht="15.75" customHeight="1" x14ac:dyDescent="0.3">
      <c r="E923" s="129"/>
    </row>
    <row r="924" spans="5:5" ht="15.75" customHeight="1" x14ac:dyDescent="0.3">
      <c r="E924" s="129"/>
    </row>
    <row r="925" spans="5:5" ht="15.75" customHeight="1" x14ac:dyDescent="0.3">
      <c r="E925" s="129"/>
    </row>
    <row r="926" spans="5:5" ht="15.75" customHeight="1" x14ac:dyDescent="0.3">
      <c r="E926" s="129"/>
    </row>
    <row r="927" spans="5:5" ht="15.75" customHeight="1" x14ac:dyDescent="0.3">
      <c r="E927" s="129"/>
    </row>
    <row r="928" spans="5:5" ht="15.75" customHeight="1" x14ac:dyDescent="0.3">
      <c r="E928" s="129"/>
    </row>
    <row r="929" spans="5:5" ht="15.75" customHeight="1" x14ac:dyDescent="0.3">
      <c r="E929" s="129"/>
    </row>
    <row r="930" spans="5:5" ht="15.75" customHeight="1" x14ac:dyDescent="0.3">
      <c r="E930" s="129"/>
    </row>
    <row r="931" spans="5:5" ht="15.75" customHeight="1" x14ac:dyDescent="0.3">
      <c r="E931" s="129"/>
    </row>
    <row r="932" spans="5:5" ht="15.75" customHeight="1" x14ac:dyDescent="0.3">
      <c r="E932" s="129"/>
    </row>
    <row r="933" spans="5:5" ht="15.75" customHeight="1" x14ac:dyDescent="0.3">
      <c r="E933" s="129"/>
    </row>
    <row r="934" spans="5:5" ht="15.75" customHeight="1" x14ac:dyDescent="0.3">
      <c r="E934" s="129"/>
    </row>
    <row r="935" spans="5:5" ht="15.75" customHeight="1" x14ac:dyDescent="0.3">
      <c r="E935" s="129"/>
    </row>
    <row r="936" spans="5:5" ht="15.75" customHeight="1" x14ac:dyDescent="0.3">
      <c r="E936" s="129"/>
    </row>
    <row r="937" spans="5:5" ht="15.75" customHeight="1" x14ac:dyDescent="0.3">
      <c r="E937" s="129"/>
    </row>
    <row r="938" spans="5:5" ht="15.75" customHeight="1" x14ac:dyDescent="0.3">
      <c r="E938" s="129"/>
    </row>
    <row r="939" spans="5:5" ht="15.75" customHeight="1" x14ac:dyDescent="0.3">
      <c r="E939" s="129"/>
    </row>
    <row r="940" spans="5:5" ht="15.75" customHeight="1" x14ac:dyDescent="0.3">
      <c r="E940" s="129"/>
    </row>
    <row r="941" spans="5:5" ht="15.75" customHeight="1" x14ac:dyDescent="0.3">
      <c r="E941" s="129"/>
    </row>
    <row r="942" spans="5:5" ht="15.75" customHeight="1" x14ac:dyDescent="0.3">
      <c r="E942" s="129"/>
    </row>
    <row r="943" spans="5:5" ht="15.75" customHeight="1" x14ac:dyDescent="0.3">
      <c r="E943" s="129"/>
    </row>
    <row r="944" spans="5:5" ht="15.75" customHeight="1" x14ac:dyDescent="0.3">
      <c r="E944" s="129"/>
    </row>
    <row r="945" spans="5:5" ht="15.75" customHeight="1" x14ac:dyDescent="0.3">
      <c r="E945" s="129"/>
    </row>
    <row r="946" spans="5:5" ht="15.75" customHeight="1" x14ac:dyDescent="0.3">
      <c r="E946" s="129"/>
    </row>
    <row r="947" spans="5:5" ht="15.75" customHeight="1" x14ac:dyDescent="0.3">
      <c r="E947" s="129"/>
    </row>
    <row r="948" spans="5:5" ht="15.75" customHeight="1" x14ac:dyDescent="0.3">
      <c r="E948" s="129"/>
    </row>
    <row r="949" spans="5:5" ht="15.75" customHeight="1" x14ac:dyDescent="0.3">
      <c r="E949" s="129"/>
    </row>
    <row r="950" spans="5:5" ht="15.75" customHeight="1" x14ac:dyDescent="0.3">
      <c r="E950" s="129"/>
    </row>
    <row r="951" spans="5:5" ht="15.75" customHeight="1" x14ac:dyDescent="0.3">
      <c r="E951" s="129"/>
    </row>
    <row r="952" spans="5:5" ht="15.75" customHeight="1" x14ac:dyDescent="0.3">
      <c r="E952" s="129"/>
    </row>
    <row r="953" spans="5:5" ht="15.75" customHeight="1" x14ac:dyDescent="0.3">
      <c r="E953" s="129"/>
    </row>
    <row r="954" spans="5:5" ht="15.75" customHeight="1" x14ac:dyDescent="0.3">
      <c r="E954" s="129"/>
    </row>
    <row r="955" spans="5:5" ht="15.75" customHeight="1" x14ac:dyDescent="0.3">
      <c r="E955" s="129"/>
    </row>
    <row r="956" spans="5:5" ht="15.75" customHeight="1" x14ac:dyDescent="0.3">
      <c r="E956" s="129"/>
    </row>
    <row r="957" spans="5:5" ht="15.75" customHeight="1" x14ac:dyDescent="0.3">
      <c r="E957" s="129"/>
    </row>
    <row r="958" spans="5:5" ht="15.75" customHeight="1" x14ac:dyDescent="0.3">
      <c r="E958" s="129"/>
    </row>
    <row r="959" spans="5:5" ht="15.75" customHeight="1" x14ac:dyDescent="0.3">
      <c r="E959" s="129"/>
    </row>
    <row r="960" spans="5:5" ht="15.75" customHeight="1" x14ac:dyDescent="0.3">
      <c r="E960" s="129"/>
    </row>
    <row r="961" spans="5:5" ht="15.75" customHeight="1" x14ac:dyDescent="0.3">
      <c r="E961" s="129"/>
    </row>
    <row r="962" spans="5:5" ht="15.75" customHeight="1" x14ac:dyDescent="0.3">
      <c r="E962" s="129"/>
    </row>
    <row r="963" spans="5:5" ht="15.75" customHeight="1" x14ac:dyDescent="0.3">
      <c r="E963" s="129"/>
    </row>
    <row r="964" spans="5:5" ht="15.75" customHeight="1" x14ac:dyDescent="0.3">
      <c r="E964" s="129"/>
    </row>
    <row r="965" spans="5:5" ht="15.75" customHeight="1" x14ac:dyDescent="0.3">
      <c r="E965" s="129"/>
    </row>
    <row r="966" spans="5:5" ht="15.75" customHeight="1" x14ac:dyDescent="0.3">
      <c r="E966" s="129"/>
    </row>
    <row r="967" spans="5:5" ht="15.75" customHeight="1" x14ac:dyDescent="0.3">
      <c r="E967" s="129"/>
    </row>
    <row r="968" spans="5:5" ht="15.75" customHeight="1" x14ac:dyDescent="0.3">
      <c r="E968" s="129"/>
    </row>
    <row r="969" spans="5:5" ht="15.75" customHeight="1" x14ac:dyDescent="0.3">
      <c r="E969" s="129"/>
    </row>
    <row r="970" spans="5:5" ht="15.75" customHeight="1" x14ac:dyDescent="0.3">
      <c r="E970" s="129"/>
    </row>
    <row r="971" spans="5:5" ht="15.75" customHeight="1" x14ac:dyDescent="0.3">
      <c r="E971" s="129"/>
    </row>
    <row r="972" spans="5:5" ht="15.75" customHeight="1" x14ac:dyDescent="0.3">
      <c r="E972" s="129"/>
    </row>
    <row r="973" spans="5:5" ht="15.75" customHeight="1" x14ac:dyDescent="0.3">
      <c r="E973" s="129"/>
    </row>
    <row r="974" spans="5:5" ht="15.75" customHeight="1" x14ac:dyDescent="0.3">
      <c r="E974" s="129"/>
    </row>
    <row r="975" spans="5:5" ht="15.75" customHeight="1" x14ac:dyDescent="0.3">
      <c r="E975" s="129"/>
    </row>
    <row r="976" spans="5:5" ht="15.75" customHeight="1" x14ac:dyDescent="0.3">
      <c r="E976" s="129"/>
    </row>
    <row r="977" spans="5:5" ht="15.75" customHeight="1" x14ac:dyDescent="0.3">
      <c r="E977" s="129"/>
    </row>
    <row r="978" spans="5:5" ht="15.75" customHeight="1" x14ac:dyDescent="0.3">
      <c r="E978" s="129"/>
    </row>
    <row r="979" spans="5:5" ht="15.75" customHeight="1" x14ac:dyDescent="0.3">
      <c r="E979" s="129"/>
    </row>
    <row r="980" spans="5:5" ht="15.75" customHeight="1" x14ac:dyDescent="0.3">
      <c r="E980" s="129"/>
    </row>
    <row r="981" spans="5:5" ht="15.75" customHeight="1" x14ac:dyDescent="0.3">
      <c r="E981" s="129"/>
    </row>
    <row r="982" spans="5:5" ht="15.75" customHeight="1" x14ac:dyDescent="0.3">
      <c r="E982" s="129"/>
    </row>
    <row r="983" spans="5:5" ht="15.75" customHeight="1" x14ac:dyDescent="0.3">
      <c r="E983" s="129"/>
    </row>
    <row r="984" spans="5:5" ht="15.75" customHeight="1" x14ac:dyDescent="0.3">
      <c r="E984" s="129"/>
    </row>
    <row r="985" spans="5:5" ht="15.75" customHeight="1" x14ac:dyDescent="0.3">
      <c r="E985" s="129"/>
    </row>
    <row r="986" spans="5:5" ht="15.75" customHeight="1" x14ac:dyDescent="0.3">
      <c r="E986" s="129"/>
    </row>
    <row r="987" spans="5:5" ht="15.75" customHeight="1" x14ac:dyDescent="0.3">
      <c r="E987" s="129"/>
    </row>
    <row r="988" spans="5:5" ht="15.75" customHeight="1" x14ac:dyDescent="0.3">
      <c r="E988" s="129"/>
    </row>
    <row r="989" spans="5:5" ht="15.75" customHeight="1" x14ac:dyDescent="0.3">
      <c r="E989" s="129"/>
    </row>
    <row r="990" spans="5:5" ht="15.75" customHeight="1" x14ac:dyDescent="0.3">
      <c r="E990" s="129"/>
    </row>
    <row r="991" spans="5:5" ht="15.75" customHeight="1" x14ac:dyDescent="0.3">
      <c r="E991" s="129"/>
    </row>
    <row r="992" spans="5:5" ht="15.75" customHeight="1" x14ac:dyDescent="0.3">
      <c r="E992" s="129"/>
    </row>
    <row r="993" spans="5:5" ht="15.75" customHeight="1" x14ac:dyDescent="0.3">
      <c r="E993" s="129"/>
    </row>
    <row r="994" spans="5:5" ht="15.75" customHeight="1" x14ac:dyDescent="0.3">
      <c r="E994" s="129"/>
    </row>
    <row r="995" spans="5:5" ht="15.75" customHeight="1" x14ac:dyDescent="0.3">
      <c r="E995" s="129"/>
    </row>
    <row r="996" spans="5:5" ht="15.75" customHeight="1" x14ac:dyDescent="0.3">
      <c r="E996" s="129"/>
    </row>
    <row r="997" spans="5:5" ht="15.75" customHeight="1" x14ac:dyDescent="0.3">
      <c r="E997" s="129"/>
    </row>
    <row r="998" spans="5:5" ht="15.75" customHeight="1" x14ac:dyDescent="0.3">
      <c r="E998" s="129"/>
    </row>
    <row r="999" spans="5:5" ht="15.75" customHeight="1" x14ac:dyDescent="0.3">
      <c r="E999" s="129"/>
    </row>
    <row r="1000" spans="5:5" ht="15.75" customHeight="1" x14ac:dyDescent="0.3">
      <c r="E1000" s="129"/>
    </row>
    <row r="1001" spans="5:5" ht="15.75" customHeight="1" x14ac:dyDescent="0.3">
      <c r="E1001" s="129"/>
    </row>
    <row r="1002" spans="5:5" ht="15.75" customHeight="1" x14ac:dyDescent="0.3">
      <c r="E1002" s="129"/>
    </row>
  </sheetData>
  <mergeCells count="44">
    <mergeCell ref="B3:K3"/>
    <mergeCell ref="B4:K4"/>
    <mergeCell ref="B5:K5"/>
    <mergeCell ref="B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16:C16"/>
    <mergeCell ref="F16:K16"/>
    <mergeCell ref="B51:E51"/>
    <mergeCell ref="B17:C17"/>
    <mergeCell ref="F17:K17"/>
    <mergeCell ref="B18:C18"/>
    <mergeCell ref="F18:K18"/>
    <mergeCell ref="B19:H19"/>
    <mergeCell ref="I19:K19"/>
    <mergeCell ref="B27:E27"/>
    <mergeCell ref="B31:E31"/>
    <mergeCell ref="B35:E35"/>
    <mergeCell ref="B36:E36"/>
    <mergeCell ref="B45:E45"/>
    <mergeCell ref="B72:E72"/>
    <mergeCell ref="B73:E73"/>
    <mergeCell ref="B55:E55"/>
    <mergeCell ref="B56:E56"/>
    <mergeCell ref="C57:D57"/>
    <mergeCell ref="B63:E63"/>
    <mergeCell ref="B67:E67"/>
    <mergeCell ref="B71:E7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K1002"/>
  <sheetViews>
    <sheetView zoomScale="72" zoomScaleNormal="72" workbookViewId="0">
      <selection activeCell="M38" sqref="M38"/>
    </sheetView>
  </sheetViews>
  <sheetFormatPr baseColWidth="10" defaultColWidth="14.44140625" defaultRowHeight="14.4" x14ac:dyDescent="0.3"/>
  <cols>
    <col min="1" max="2" width="5.33203125" customWidth="1"/>
    <col min="3" max="3" width="37.88671875" customWidth="1"/>
    <col min="4" max="4" width="8.44140625" customWidth="1"/>
    <col min="5" max="5" width="7.88671875" customWidth="1"/>
    <col min="6" max="6" width="9.33203125" customWidth="1"/>
    <col min="7" max="7" width="12.6640625" customWidth="1"/>
    <col min="8" max="8" width="10.6640625" customWidth="1"/>
    <col min="9" max="9" width="12.88671875" customWidth="1"/>
    <col min="10" max="11" width="13.33203125" customWidth="1"/>
    <col min="12" max="26" width="10.6640625" customWidth="1"/>
  </cols>
  <sheetData>
    <row r="1" spans="2:11" x14ac:dyDescent="0.3">
      <c r="E1" s="129"/>
    </row>
    <row r="2" spans="2:11" ht="15" thickBot="1" x14ac:dyDescent="0.35">
      <c r="E2" s="129"/>
    </row>
    <row r="3" spans="2:11" x14ac:dyDescent="0.3">
      <c r="B3" s="499" t="s">
        <v>55</v>
      </c>
      <c r="C3" s="500"/>
      <c r="D3" s="500"/>
      <c r="E3" s="500"/>
      <c r="F3" s="500"/>
      <c r="G3" s="500"/>
      <c r="H3" s="500"/>
      <c r="I3" s="500"/>
      <c r="J3" s="500"/>
      <c r="K3" s="501"/>
    </row>
    <row r="4" spans="2:11" x14ac:dyDescent="0.3">
      <c r="B4" s="502" t="s">
        <v>297</v>
      </c>
      <c r="C4" s="403"/>
      <c r="D4" s="403"/>
      <c r="E4" s="403"/>
      <c r="F4" s="403"/>
      <c r="G4" s="403"/>
      <c r="H4" s="403"/>
      <c r="I4" s="403"/>
      <c r="J4" s="403"/>
      <c r="K4" s="503"/>
    </row>
    <row r="5" spans="2:11" x14ac:dyDescent="0.3">
      <c r="B5" s="502" t="s">
        <v>268</v>
      </c>
      <c r="C5" s="403"/>
      <c r="D5" s="403"/>
      <c r="E5" s="403"/>
      <c r="F5" s="403"/>
      <c r="G5" s="403"/>
      <c r="H5" s="403"/>
      <c r="I5" s="403"/>
      <c r="J5" s="403"/>
      <c r="K5" s="503"/>
    </row>
    <row r="6" spans="2:11" x14ac:dyDescent="0.3">
      <c r="B6" s="504" t="s">
        <v>57</v>
      </c>
      <c r="C6" s="403"/>
      <c r="D6" s="403"/>
      <c r="E6" s="403"/>
      <c r="F6" s="403"/>
      <c r="G6" s="403"/>
      <c r="H6" s="403"/>
      <c r="I6" s="403"/>
      <c r="J6" s="403"/>
      <c r="K6" s="503"/>
    </row>
    <row r="7" spans="2:11" x14ac:dyDescent="0.3">
      <c r="B7" s="505" t="s">
        <v>58</v>
      </c>
      <c r="C7" s="492"/>
      <c r="D7" s="143" t="s">
        <v>35</v>
      </c>
      <c r="E7" s="143" t="s">
        <v>59</v>
      </c>
      <c r="F7" s="506" t="s">
        <v>60</v>
      </c>
      <c r="G7" s="492"/>
      <c r="H7" s="492"/>
      <c r="I7" s="492"/>
      <c r="J7" s="492"/>
      <c r="K7" s="494"/>
    </row>
    <row r="8" spans="2:11" x14ac:dyDescent="0.3">
      <c r="B8" s="491" t="s">
        <v>61</v>
      </c>
      <c r="C8" s="492"/>
      <c r="D8" s="144" t="s">
        <v>128</v>
      </c>
      <c r="E8" s="145">
        <v>1</v>
      </c>
      <c r="F8" s="493" t="s">
        <v>192</v>
      </c>
      <c r="G8" s="492"/>
      <c r="H8" s="492"/>
      <c r="I8" s="492"/>
      <c r="J8" s="492"/>
      <c r="K8" s="494"/>
    </row>
    <row r="9" spans="2:11" ht="22.5" customHeight="1" x14ac:dyDescent="0.3">
      <c r="B9" s="456" t="s">
        <v>269</v>
      </c>
      <c r="C9" s="492"/>
      <c r="D9" s="146" t="s">
        <v>156</v>
      </c>
      <c r="E9" s="147">
        <v>3000</v>
      </c>
      <c r="F9" s="493"/>
      <c r="G9" s="492"/>
      <c r="H9" s="492"/>
      <c r="I9" s="492"/>
      <c r="J9" s="492"/>
      <c r="K9" s="494"/>
    </row>
    <row r="10" spans="2:11" x14ac:dyDescent="0.3">
      <c r="B10" s="491" t="s">
        <v>194</v>
      </c>
      <c r="C10" s="492"/>
      <c r="D10" s="144" t="s">
        <v>117</v>
      </c>
      <c r="E10" s="148"/>
      <c r="F10" s="493"/>
      <c r="G10" s="492"/>
      <c r="H10" s="492"/>
      <c r="I10" s="492"/>
      <c r="J10" s="492"/>
      <c r="K10" s="494"/>
    </row>
    <row r="11" spans="2:11" x14ac:dyDescent="0.3">
      <c r="B11" s="491" t="s">
        <v>195</v>
      </c>
      <c r="C11" s="492"/>
      <c r="D11" s="144" t="s">
        <v>196</v>
      </c>
      <c r="E11" s="145">
        <v>80</v>
      </c>
      <c r="F11" s="493" t="s">
        <v>197</v>
      </c>
      <c r="G11" s="492"/>
      <c r="H11" s="492"/>
      <c r="I11" s="492"/>
      <c r="J11" s="492"/>
      <c r="K11" s="494"/>
    </row>
    <row r="12" spans="2:11" x14ac:dyDescent="0.3">
      <c r="B12" s="491" t="s">
        <v>198</v>
      </c>
      <c r="C12" s="492"/>
      <c r="D12" s="144" t="s">
        <v>13</v>
      </c>
      <c r="E12" s="149">
        <v>240</v>
      </c>
      <c r="F12" s="493"/>
      <c r="G12" s="492"/>
      <c r="H12" s="492"/>
      <c r="I12" s="492"/>
      <c r="J12" s="492"/>
      <c r="K12" s="494"/>
    </row>
    <row r="13" spans="2:11" x14ac:dyDescent="0.3">
      <c r="B13" s="491" t="s">
        <v>135</v>
      </c>
      <c r="C13" s="492"/>
      <c r="D13" s="144" t="s">
        <v>13</v>
      </c>
      <c r="E13" s="145">
        <v>1</v>
      </c>
      <c r="F13" s="493" t="s">
        <v>123</v>
      </c>
      <c r="G13" s="492"/>
      <c r="H13" s="492"/>
      <c r="I13" s="492"/>
      <c r="J13" s="492"/>
      <c r="K13" s="494"/>
    </row>
    <row r="14" spans="2:11" x14ac:dyDescent="0.3">
      <c r="B14" s="491" t="s">
        <v>199</v>
      </c>
      <c r="C14" s="492"/>
      <c r="D14" s="144" t="s">
        <v>196</v>
      </c>
      <c r="E14" s="145">
        <v>3</v>
      </c>
      <c r="F14" s="493" t="s">
        <v>200</v>
      </c>
      <c r="G14" s="492"/>
      <c r="H14" s="492"/>
      <c r="I14" s="492"/>
      <c r="J14" s="492"/>
      <c r="K14" s="494"/>
    </row>
    <row r="15" spans="2:11" x14ac:dyDescent="0.3">
      <c r="B15" s="491" t="s">
        <v>201</v>
      </c>
      <c r="C15" s="492"/>
      <c r="D15" s="144" t="s">
        <v>13</v>
      </c>
      <c r="E15" s="145">
        <v>0</v>
      </c>
      <c r="F15" s="493"/>
      <c r="G15" s="492"/>
      <c r="H15" s="492"/>
      <c r="I15" s="492"/>
      <c r="J15" s="492"/>
      <c r="K15" s="494"/>
    </row>
    <row r="16" spans="2:11" x14ac:dyDescent="0.3">
      <c r="B16" s="491" t="s">
        <v>202</v>
      </c>
      <c r="C16" s="492"/>
      <c r="D16" s="144" t="s">
        <v>128</v>
      </c>
      <c r="E16" s="150"/>
      <c r="F16" s="493" t="s">
        <v>203</v>
      </c>
      <c r="G16" s="492"/>
      <c r="H16" s="492"/>
      <c r="I16" s="492"/>
      <c r="J16" s="492"/>
      <c r="K16" s="494"/>
    </row>
    <row r="17" spans="2:11" x14ac:dyDescent="0.3">
      <c r="B17" s="491" t="s">
        <v>204</v>
      </c>
      <c r="C17" s="492"/>
      <c r="D17" s="144" t="s">
        <v>128</v>
      </c>
      <c r="E17" s="151">
        <v>12</v>
      </c>
      <c r="F17" s="493" t="s">
        <v>205</v>
      </c>
      <c r="G17" s="492"/>
      <c r="H17" s="492"/>
      <c r="I17" s="492"/>
      <c r="J17" s="492"/>
      <c r="K17" s="494"/>
    </row>
    <row r="18" spans="2:11" x14ac:dyDescent="0.3">
      <c r="B18" s="491" t="s">
        <v>206</v>
      </c>
      <c r="C18" s="492"/>
      <c r="D18" s="144" t="s">
        <v>128</v>
      </c>
      <c r="E18" s="152"/>
      <c r="F18" s="493" t="s">
        <v>207</v>
      </c>
      <c r="G18" s="492"/>
      <c r="H18" s="492"/>
      <c r="I18" s="492"/>
      <c r="J18" s="492"/>
      <c r="K18" s="494"/>
    </row>
    <row r="19" spans="2:11" ht="6" customHeight="1" x14ac:dyDescent="0.3">
      <c r="B19" s="495"/>
      <c r="C19" s="492"/>
      <c r="D19" s="492"/>
      <c r="E19" s="492"/>
      <c r="F19" s="492"/>
      <c r="G19" s="492"/>
      <c r="H19" s="492"/>
      <c r="I19" s="496"/>
      <c r="J19" s="492"/>
      <c r="K19" s="494"/>
    </row>
    <row r="20" spans="2:11" ht="27.6" x14ac:dyDescent="0.3">
      <c r="B20" s="154" t="s">
        <v>81</v>
      </c>
      <c r="C20" s="153" t="s">
        <v>58</v>
      </c>
      <c r="D20" s="153" t="s">
        <v>35</v>
      </c>
      <c r="E20" s="153" t="s">
        <v>59</v>
      </c>
      <c r="F20" s="153" t="s">
        <v>82</v>
      </c>
      <c r="G20" s="153" t="s">
        <v>83</v>
      </c>
      <c r="H20" s="153" t="s">
        <v>84</v>
      </c>
      <c r="I20" s="153" t="s">
        <v>85</v>
      </c>
      <c r="J20" s="153" t="s">
        <v>86</v>
      </c>
      <c r="K20" s="155" t="s">
        <v>87</v>
      </c>
    </row>
    <row r="21" spans="2:11" ht="15.75" customHeight="1" x14ac:dyDescent="0.3">
      <c r="B21" s="330">
        <v>1</v>
      </c>
      <c r="C21" s="331" t="s">
        <v>208</v>
      </c>
      <c r="D21" s="331"/>
      <c r="E21" s="332"/>
      <c r="F21" s="333"/>
      <c r="G21" s="334"/>
      <c r="H21" s="332"/>
      <c r="I21" s="335"/>
      <c r="J21" s="333"/>
      <c r="K21" s="336"/>
    </row>
    <row r="22" spans="2:11" ht="15.75" customHeight="1" x14ac:dyDescent="0.3">
      <c r="B22" s="337" t="s">
        <v>89</v>
      </c>
      <c r="C22" s="338" t="s">
        <v>88</v>
      </c>
      <c r="D22" s="338"/>
      <c r="E22" s="332"/>
      <c r="F22" s="333"/>
      <c r="G22" s="334"/>
      <c r="H22" s="332"/>
      <c r="I22" s="335"/>
      <c r="J22" s="333"/>
      <c r="K22" s="336"/>
    </row>
    <row r="23" spans="2:11" ht="29.25" customHeight="1" x14ac:dyDescent="0.3">
      <c r="B23" s="339" t="s">
        <v>209</v>
      </c>
      <c r="C23" s="340" t="s">
        <v>210</v>
      </c>
      <c r="D23" s="341" t="s">
        <v>22</v>
      </c>
      <c r="E23" s="341">
        <v>3000</v>
      </c>
      <c r="F23" s="341">
        <v>1358</v>
      </c>
      <c r="G23" s="341">
        <f t="shared" ref="G23:G26" si="0">+F23*E23</f>
        <v>4074000</v>
      </c>
      <c r="H23" s="341">
        <f t="shared" ref="H23:H26" si="1">E$16</f>
        <v>0</v>
      </c>
      <c r="I23" s="341">
        <f t="shared" ref="I23:I26" si="2">+H23*G23</f>
        <v>0</v>
      </c>
      <c r="J23" s="341">
        <f t="shared" ref="J23:J26" si="3">I23-K23</f>
        <v>0</v>
      </c>
      <c r="K23" s="342"/>
    </row>
    <row r="24" spans="2:11" ht="15.75" customHeight="1" x14ac:dyDescent="0.3">
      <c r="B24" s="339" t="s">
        <v>211</v>
      </c>
      <c r="C24" s="144" t="s">
        <v>25</v>
      </c>
      <c r="D24" s="341" t="s">
        <v>22</v>
      </c>
      <c r="E24" s="341">
        <v>3000</v>
      </c>
      <c r="F24" s="333">
        <v>489</v>
      </c>
      <c r="G24" s="341">
        <f t="shared" si="0"/>
        <v>1467000</v>
      </c>
      <c r="H24" s="341">
        <f t="shared" si="1"/>
        <v>0</v>
      </c>
      <c r="I24" s="341">
        <f t="shared" si="2"/>
        <v>0</v>
      </c>
      <c r="J24" s="333">
        <f t="shared" si="3"/>
        <v>0</v>
      </c>
      <c r="K24" s="342"/>
    </row>
    <row r="25" spans="2:11" ht="15.75" customHeight="1" x14ac:dyDescent="0.3">
      <c r="B25" s="339" t="s">
        <v>212</v>
      </c>
      <c r="C25" s="144" t="s">
        <v>30</v>
      </c>
      <c r="D25" s="341" t="s">
        <v>22</v>
      </c>
      <c r="E25" s="341">
        <v>3000</v>
      </c>
      <c r="F25" s="333">
        <v>306</v>
      </c>
      <c r="G25" s="341">
        <f t="shared" ref="G25" si="4">E25*F25</f>
        <v>918000</v>
      </c>
      <c r="H25" s="341"/>
      <c r="I25" s="341"/>
      <c r="J25" s="333"/>
      <c r="K25" s="342"/>
    </row>
    <row r="26" spans="2:11" ht="15.75" customHeight="1" x14ac:dyDescent="0.3">
      <c r="B26" s="339" t="s">
        <v>254</v>
      </c>
      <c r="C26" s="144" t="s">
        <v>213</v>
      </c>
      <c r="D26" s="341" t="s">
        <v>13</v>
      </c>
      <c r="E26" s="333">
        <v>241</v>
      </c>
      <c r="F26" s="333">
        <v>509</v>
      </c>
      <c r="G26" s="341">
        <f t="shared" si="0"/>
        <v>122669</v>
      </c>
      <c r="H26" s="341">
        <f t="shared" si="1"/>
        <v>0</v>
      </c>
      <c r="I26" s="332">
        <f t="shared" si="2"/>
        <v>0</v>
      </c>
      <c r="J26" s="333">
        <f t="shared" si="3"/>
        <v>0</v>
      </c>
      <c r="K26" s="342"/>
    </row>
    <row r="27" spans="2:11" ht="15.75" customHeight="1" x14ac:dyDescent="0.3">
      <c r="B27" s="495" t="s">
        <v>214</v>
      </c>
      <c r="C27" s="492"/>
      <c r="D27" s="492"/>
      <c r="E27" s="492"/>
      <c r="F27" s="333"/>
      <c r="G27" s="334">
        <f>SUM(G23:G26)</f>
        <v>6581669</v>
      </c>
      <c r="H27" s="334"/>
      <c r="I27" s="334">
        <f t="shared" ref="I27:K27" si="5">SUM(I23:I26)</f>
        <v>0</v>
      </c>
      <c r="J27" s="334">
        <f t="shared" si="5"/>
        <v>0</v>
      </c>
      <c r="K27" s="343">
        <f t="shared" si="5"/>
        <v>0</v>
      </c>
    </row>
    <row r="28" spans="2:11" ht="15.75" customHeight="1" x14ac:dyDescent="0.3">
      <c r="B28" s="337" t="s">
        <v>90</v>
      </c>
      <c r="C28" s="338" t="s">
        <v>99</v>
      </c>
      <c r="D28" s="338"/>
      <c r="E28" s="335"/>
      <c r="F28" s="334"/>
      <c r="G28" s="334"/>
      <c r="H28" s="335"/>
      <c r="I28" s="335"/>
      <c r="J28" s="334"/>
      <c r="K28" s="343"/>
    </row>
    <row r="29" spans="2:11" ht="15.75" customHeight="1" x14ac:dyDescent="0.3">
      <c r="B29" s="344" t="s">
        <v>215</v>
      </c>
      <c r="C29" s="144" t="s">
        <v>43</v>
      </c>
      <c r="D29" s="332" t="s">
        <v>216</v>
      </c>
      <c r="E29" s="333">
        <v>240</v>
      </c>
      <c r="F29" s="333">
        <v>7950</v>
      </c>
      <c r="G29" s="341">
        <f t="shared" ref="G29:G30" si="6">+F29*E29</f>
        <v>1908000</v>
      </c>
      <c r="H29" s="341">
        <f t="shared" ref="H29:H30" si="7">E$16</f>
        <v>0</v>
      </c>
      <c r="I29" s="332">
        <f t="shared" ref="I29:I30" si="8">+H29*G29</f>
        <v>0</v>
      </c>
      <c r="J29" s="333">
        <f t="shared" ref="J29:J30" si="9">I29-K29</f>
        <v>0</v>
      </c>
      <c r="K29" s="342"/>
    </row>
    <row r="30" spans="2:11" ht="15.75" customHeight="1" x14ac:dyDescent="0.3">
      <c r="B30" s="344" t="s">
        <v>217</v>
      </c>
      <c r="C30" s="144" t="s">
        <v>50</v>
      </c>
      <c r="D30" s="332" t="s">
        <v>13</v>
      </c>
      <c r="E30" s="333">
        <v>1</v>
      </c>
      <c r="F30" s="333">
        <v>38000</v>
      </c>
      <c r="G30" s="341">
        <f t="shared" si="6"/>
        <v>38000</v>
      </c>
      <c r="H30" s="341">
        <f t="shared" si="7"/>
        <v>0</v>
      </c>
      <c r="I30" s="332">
        <f t="shared" si="8"/>
        <v>0</v>
      </c>
      <c r="J30" s="333">
        <f t="shared" si="9"/>
        <v>0</v>
      </c>
      <c r="K30" s="342"/>
    </row>
    <row r="31" spans="2:11" ht="15.75" customHeight="1" x14ac:dyDescent="0.3">
      <c r="B31" s="495" t="s">
        <v>218</v>
      </c>
      <c r="C31" s="492"/>
      <c r="D31" s="492"/>
      <c r="E31" s="492"/>
      <c r="F31" s="333"/>
      <c r="G31" s="334">
        <f>SUM(G29:G30)</f>
        <v>1946000</v>
      </c>
      <c r="H31" s="332"/>
      <c r="I31" s="334">
        <f t="shared" ref="I31:K31" si="10">SUM(I29:I30)</f>
        <v>0</v>
      </c>
      <c r="J31" s="334">
        <f t="shared" si="10"/>
        <v>0</v>
      </c>
      <c r="K31" s="343">
        <f t="shared" si="10"/>
        <v>0</v>
      </c>
    </row>
    <row r="32" spans="2:11" ht="15.75" customHeight="1" x14ac:dyDescent="0.3">
      <c r="B32" s="337" t="s">
        <v>91</v>
      </c>
      <c r="C32" s="338" t="s">
        <v>108</v>
      </c>
      <c r="D32" s="338"/>
      <c r="E32" s="332"/>
      <c r="F32" s="333"/>
      <c r="G32" s="334"/>
      <c r="H32" s="332"/>
      <c r="I32" s="335"/>
      <c r="J32" s="333"/>
      <c r="K32" s="336"/>
    </row>
    <row r="33" spans="2:11" ht="15.75" customHeight="1" x14ac:dyDescent="0.3">
      <c r="B33" s="344" t="s">
        <v>219</v>
      </c>
      <c r="C33" s="144" t="s">
        <v>0</v>
      </c>
      <c r="D33" s="148">
        <v>0.05</v>
      </c>
      <c r="E33" s="333">
        <v>1</v>
      </c>
      <c r="F33" s="333">
        <v>329083</v>
      </c>
      <c r="G33" s="341">
        <f t="shared" ref="G33:G34" si="11">+F33*E33</f>
        <v>329083</v>
      </c>
      <c r="H33" s="341">
        <f t="shared" ref="H33:H34" si="12">E$16</f>
        <v>0</v>
      </c>
      <c r="I33" s="332">
        <f t="shared" ref="I33:I34" si="13">+H33*G33</f>
        <v>0</v>
      </c>
      <c r="J33" s="333">
        <f t="shared" ref="J33:J34" si="14">I33-K33</f>
        <v>0</v>
      </c>
      <c r="K33" s="342"/>
    </row>
    <row r="34" spans="2:11" ht="15.75" customHeight="1" x14ac:dyDescent="0.3">
      <c r="B34" s="344" t="s">
        <v>220</v>
      </c>
      <c r="C34" s="144" t="s">
        <v>221</v>
      </c>
      <c r="D34" s="148">
        <v>0.2</v>
      </c>
      <c r="E34" s="333">
        <v>1</v>
      </c>
      <c r="F34" s="333">
        <v>389200</v>
      </c>
      <c r="G34" s="341">
        <f t="shared" si="11"/>
        <v>389200</v>
      </c>
      <c r="H34" s="341">
        <f t="shared" si="12"/>
        <v>0</v>
      </c>
      <c r="I34" s="332">
        <f t="shared" si="13"/>
        <v>0</v>
      </c>
      <c r="J34" s="333">
        <f t="shared" si="14"/>
        <v>0</v>
      </c>
      <c r="K34" s="342"/>
    </row>
    <row r="35" spans="2:11" ht="15.75" customHeight="1" x14ac:dyDescent="0.3">
      <c r="B35" s="495" t="s">
        <v>222</v>
      </c>
      <c r="C35" s="492"/>
      <c r="D35" s="492"/>
      <c r="E35" s="492"/>
      <c r="F35" s="333"/>
      <c r="G35" s="334">
        <f>SUM(G33:G34)</f>
        <v>718283</v>
      </c>
      <c r="H35" s="335"/>
      <c r="I35" s="334">
        <f t="shared" ref="I35:K35" si="15">SUM(I33:I34)</f>
        <v>0</v>
      </c>
      <c r="J35" s="334">
        <f t="shared" si="15"/>
        <v>0</v>
      </c>
      <c r="K35" s="343">
        <f t="shared" si="15"/>
        <v>0</v>
      </c>
    </row>
    <row r="36" spans="2:11" ht="15.75" customHeight="1" x14ac:dyDescent="0.3">
      <c r="B36" s="495" t="s">
        <v>223</v>
      </c>
      <c r="C36" s="492"/>
      <c r="D36" s="492"/>
      <c r="E36" s="492"/>
      <c r="F36" s="345"/>
      <c r="G36" s="346">
        <f>G35+G31+G27</f>
        <v>9245952</v>
      </c>
      <c r="H36" s="329"/>
      <c r="I36" s="334">
        <f t="shared" ref="I36:K36" si="16">I35+I31+I27</f>
        <v>0</v>
      </c>
      <c r="J36" s="334">
        <f t="shared" si="16"/>
        <v>0</v>
      </c>
      <c r="K36" s="343">
        <f t="shared" si="16"/>
        <v>0</v>
      </c>
    </row>
    <row r="37" spans="2:11" ht="15.75" customHeight="1" x14ac:dyDescent="0.3">
      <c r="B37" s="330">
        <v>2</v>
      </c>
      <c r="C37" s="338" t="s">
        <v>224</v>
      </c>
      <c r="D37" s="338"/>
      <c r="E37" s="329"/>
      <c r="F37" s="338"/>
      <c r="G37" s="346"/>
      <c r="H37" s="185"/>
      <c r="I37" s="346"/>
      <c r="J37" s="347"/>
      <c r="K37" s="348"/>
    </row>
    <row r="38" spans="2:11" ht="15.75" customHeight="1" x14ac:dyDescent="0.3">
      <c r="B38" s="344" t="s">
        <v>100</v>
      </c>
      <c r="C38" s="338" t="s">
        <v>88</v>
      </c>
      <c r="D38" s="338"/>
      <c r="E38" s="145"/>
      <c r="F38" s="333"/>
      <c r="G38" s="334"/>
      <c r="H38" s="341"/>
      <c r="I38" s="333"/>
      <c r="J38" s="333"/>
      <c r="K38" s="336"/>
    </row>
    <row r="39" spans="2:11" ht="15.75" customHeight="1" x14ac:dyDescent="0.3">
      <c r="B39" s="344" t="s">
        <v>225</v>
      </c>
      <c r="C39" s="144" t="s">
        <v>28</v>
      </c>
      <c r="D39" s="145" t="s">
        <v>7</v>
      </c>
      <c r="E39" s="333">
        <v>0</v>
      </c>
      <c r="F39" s="333">
        <v>1358</v>
      </c>
      <c r="G39" s="333">
        <f t="shared" ref="G39:G44" si="17">E39*F39</f>
        <v>0</v>
      </c>
      <c r="H39" s="341">
        <f t="shared" ref="H39:H44" si="18">E$17</f>
        <v>12</v>
      </c>
      <c r="I39" s="333">
        <f t="shared" ref="I39:I44" si="19">+H39*G39</f>
        <v>0</v>
      </c>
      <c r="J39" s="333">
        <f t="shared" ref="J39:J44" si="20">I39-K39</f>
        <v>0</v>
      </c>
      <c r="K39" s="336"/>
    </row>
    <row r="40" spans="2:11" ht="15.75" customHeight="1" x14ac:dyDescent="0.3">
      <c r="B40" s="344" t="s">
        <v>226</v>
      </c>
      <c r="C40" s="144" t="s">
        <v>24</v>
      </c>
      <c r="D40" s="145" t="s">
        <v>22</v>
      </c>
      <c r="E40" s="333">
        <v>0</v>
      </c>
      <c r="F40" s="333">
        <v>1019</v>
      </c>
      <c r="G40" s="333">
        <f t="shared" si="17"/>
        <v>0</v>
      </c>
      <c r="H40" s="341">
        <f t="shared" si="18"/>
        <v>12</v>
      </c>
      <c r="I40" s="333">
        <f t="shared" si="19"/>
        <v>0</v>
      </c>
      <c r="J40" s="333">
        <f t="shared" si="20"/>
        <v>0</v>
      </c>
      <c r="K40" s="336"/>
    </row>
    <row r="41" spans="2:11" ht="15.75" customHeight="1" x14ac:dyDescent="0.3">
      <c r="B41" s="344" t="s">
        <v>227</v>
      </c>
      <c r="C41" s="144" t="s">
        <v>29</v>
      </c>
      <c r="D41" s="145" t="s">
        <v>22</v>
      </c>
      <c r="E41" s="333">
        <v>3000</v>
      </c>
      <c r="F41" s="333">
        <v>1358</v>
      </c>
      <c r="G41" s="333">
        <f t="shared" si="17"/>
        <v>4074000</v>
      </c>
      <c r="H41" s="341">
        <f t="shared" si="18"/>
        <v>12</v>
      </c>
      <c r="I41" s="333">
        <f t="shared" si="19"/>
        <v>48888000</v>
      </c>
      <c r="J41" s="333">
        <f t="shared" si="20"/>
        <v>48888000</v>
      </c>
      <c r="K41" s="336"/>
    </row>
    <row r="42" spans="2:11" ht="15.75" customHeight="1" x14ac:dyDescent="0.3">
      <c r="B42" s="344" t="s">
        <v>228</v>
      </c>
      <c r="C42" s="144" t="s">
        <v>25</v>
      </c>
      <c r="D42" s="145" t="s">
        <v>22</v>
      </c>
      <c r="E42" s="333">
        <v>3000</v>
      </c>
      <c r="F42" s="333">
        <v>489</v>
      </c>
      <c r="G42" s="333">
        <f t="shared" si="17"/>
        <v>1467000</v>
      </c>
      <c r="H42" s="341">
        <f t="shared" si="18"/>
        <v>12</v>
      </c>
      <c r="I42" s="333">
        <f t="shared" si="19"/>
        <v>17604000</v>
      </c>
      <c r="J42" s="333">
        <f t="shared" si="20"/>
        <v>17604000</v>
      </c>
      <c r="K42" s="336"/>
    </row>
    <row r="43" spans="2:11" ht="15.75" customHeight="1" x14ac:dyDescent="0.3">
      <c r="B43" s="344" t="s">
        <v>229</v>
      </c>
      <c r="C43" s="144" t="s">
        <v>30</v>
      </c>
      <c r="D43" s="145" t="s">
        <v>22</v>
      </c>
      <c r="E43" s="333">
        <v>3000</v>
      </c>
      <c r="F43" s="333">
        <v>306</v>
      </c>
      <c r="G43" s="333">
        <f t="shared" si="17"/>
        <v>918000</v>
      </c>
      <c r="H43" s="341">
        <f t="shared" si="18"/>
        <v>12</v>
      </c>
      <c r="I43" s="333">
        <f t="shared" si="19"/>
        <v>11016000</v>
      </c>
      <c r="J43" s="333">
        <f t="shared" si="20"/>
        <v>11016000</v>
      </c>
      <c r="K43" s="336"/>
    </row>
    <row r="44" spans="2:11" ht="15.75" customHeight="1" x14ac:dyDescent="0.3">
      <c r="B44" s="344" t="s">
        <v>230</v>
      </c>
      <c r="C44" s="144" t="s">
        <v>31</v>
      </c>
      <c r="D44" s="145" t="s">
        <v>13</v>
      </c>
      <c r="E44" s="333">
        <v>241</v>
      </c>
      <c r="F44" s="333">
        <v>509</v>
      </c>
      <c r="G44" s="333">
        <f t="shared" si="17"/>
        <v>122669</v>
      </c>
      <c r="H44" s="341">
        <f t="shared" si="18"/>
        <v>12</v>
      </c>
      <c r="I44" s="333">
        <f t="shared" si="19"/>
        <v>1472028</v>
      </c>
      <c r="J44" s="333">
        <f t="shared" si="20"/>
        <v>0</v>
      </c>
      <c r="K44" s="336">
        <f>I44</f>
        <v>1472028</v>
      </c>
    </row>
    <row r="45" spans="2:11" ht="15.75" customHeight="1" x14ac:dyDescent="0.3">
      <c r="B45" s="495" t="s">
        <v>231</v>
      </c>
      <c r="C45" s="492"/>
      <c r="D45" s="492"/>
      <c r="E45" s="492"/>
      <c r="F45" s="333"/>
      <c r="G45" s="334">
        <f>SUM(G39:G44)</f>
        <v>6581669</v>
      </c>
      <c r="H45" s="334"/>
      <c r="I45" s="334">
        <f t="shared" ref="I45:K45" si="21">SUM(I39:I44)</f>
        <v>78980028</v>
      </c>
      <c r="J45" s="334">
        <f t="shared" si="21"/>
        <v>77508000</v>
      </c>
      <c r="K45" s="343">
        <f t="shared" si="21"/>
        <v>1472028</v>
      </c>
    </row>
    <row r="46" spans="2:11" ht="15.75" customHeight="1" x14ac:dyDescent="0.3">
      <c r="B46" s="337" t="s">
        <v>101</v>
      </c>
      <c r="C46" s="338" t="s">
        <v>99</v>
      </c>
      <c r="D46" s="338"/>
      <c r="E46" s="145"/>
      <c r="F46" s="333"/>
      <c r="G46" s="334"/>
      <c r="H46" s="341"/>
      <c r="I46" s="333"/>
      <c r="J46" s="333"/>
      <c r="K46" s="336"/>
    </row>
    <row r="47" spans="2:11" ht="15.75" customHeight="1" x14ac:dyDescent="0.3">
      <c r="B47" s="344" t="s">
        <v>232</v>
      </c>
      <c r="C47" s="144" t="s">
        <v>51</v>
      </c>
      <c r="D47" s="145" t="s">
        <v>35</v>
      </c>
      <c r="E47" s="333">
        <v>0</v>
      </c>
      <c r="F47" s="333">
        <v>0</v>
      </c>
      <c r="G47" s="333">
        <f t="shared" ref="G47:G50" si="22">E47*F47</f>
        <v>0</v>
      </c>
      <c r="H47" s="341">
        <f>+I$19</f>
        <v>0</v>
      </c>
      <c r="I47" s="333">
        <f t="shared" ref="I47:I50" si="23">+H47*G47</f>
        <v>0</v>
      </c>
      <c r="J47" s="333">
        <f t="shared" ref="J47:J50" si="24">I47-K47</f>
        <v>0</v>
      </c>
      <c r="K47" s="336"/>
    </row>
    <row r="48" spans="2:11" ht="15.75" customHeight="1" x14ac:dyDescent="0.3">
      <c r="B48" s="344" t="s">
        <v>233</v>
      </c>
      <c r="C48" s="144" t="s">
        <v>45</v>
      </c>
      <c r="D48" s="145" t="s">
        <v>13</v>
      </c>
      <c r="E48" s="349">
        <v>0</v>
      </c>
      <c r="F48" s="333">
        <v>68000</v>
      </c>
      <c r="G48" s="333">
        <f t="shared" si="22"/>
        <v>0</v>
      </c>
      <c r="H48" s="341">
        <f t="shared" ref="H48:H50" si="25">E$17</f>
        <v>12</v>
      </c>
      <c r="I48" s="333">
        <f t="shared" si="23"/>
        <v>0</v>
      </c>
      <c r="J48" s="333">
        <f t="shared" si="24"/>
        <v>0</v>
      </c>
      <c r="K48" s="336"/>
    </row>
    <row r="49" spans="2:11" ht="15.75" customHeight="1" x14ac:dyDescent="0.3">
      <c r="B49" s="344" t="s">
        <v>234</v>
      </c>
      <c r="C49" s="144" t="s">
        <v>43</v>
      </c>
      <c r="D49" s="145" t="s">
        <v>13</v>
      </c>
      <c r="E49" s="333">
        <v>240</v>
      </c>
      <c r="F49" s="333">
        <v>7950</v>
      </c>
      <c r="G49" s="333">
        <f t="shared" si="22"/>
        <v>1908000</v>
      </c>
      <c r="H49" s="341">
        <f t="shared" si="25"/>
        <v>12</v>
      </c>
      <c r="I49" s="333">
        <f t="shared" si="23"/>
        <v>22896000</v>
      </c>
      <c r="J49" s="333">
        <f t="shared" si="24"/>
        <v>22896000</v>
      </c>
      <c r="K49" s="336"/>
    </row>
    <row r="50" spans="2:11" ht="15.75" customHeight="1" x14ac:dyDescent="0.3">
      <c r="B50" s="344" t="s">
        <v>235</v>
      </c>
      <c r="C50" s="144" t="s">
        <v>50</v>
      </c>
      <c r="D50" s="145" t="s">
        <v>13</v>
      </c>
      <c r="E50" s="333">
        <v>1</v>
      </c>
      <c r="F50" s="333">
        <v>38000</v>
      </c>
      <c r="G50" s="333">
        <f t="shared" si="22"/>
        <v>38000</v>
      </c>
      <c r="H50" s="341">
        <f t="shared" si="25"/>
        <v>12</v>
      </c>
      <c r="I50" s="333">
        <f t="shared" si="23"/>
        <v>456000</v>
      </c>
      <c r="J50" s="333">
        <f t="shared" si="24"/>
        <v>456000</v>
      </c>
      <c r="K50" s="336"/>
    </row>
    <row r="51" spans="2:11" ht="15.75" customHeight="1" x14ac:dyDescent="0.3">
      <c r="B51" s="495" t="s">
        <v>236</v>
      </c>
      <c r="C51" s="492"/>
      <c r="D51" s="492"/>
      <c r="E51" s="492"/>
      <c r="F51" s="333"/>
      <c r="G51" s="334">
        <f>SUM(G47:G50)</f>
        <v>1946000</v>
      </c>
      <c r="H51" s="334"/>
      <c r="I51" s="334">
        <f t="shared" ref="I51:K51" si="26">SUM(I47:I50)</f>
        <v>23352000</v>
      </c>
      <c r="J51" s="334">
        <f t="shared" si="26"/>
        <v>23352000</v>
      </c>
      <c r="K51" s="343">
        <f t="shared" si="26"/>
        <v>0</v>
      </c>
    </row>
    <row r="52" spans="2:11" ht="15.75" customHeight="1" x14ac:dyDescent="0.3">
      <c r="B52" s="337" t="s">
        <v>102</v>
      </c>
      <c r="C52" s="338" t="s">
        <v>108</v>
      </c>
      <c r="D52" s="338"/>
      <c r="E52" s="145"/>
      <c r="F52" s="333"/>
      <c r="G52" s="333"/>
      <c r="H52" s="341"/>
      <c r="I52" s="333"/>
      <c r="J52" s="333"/>
      <c r="K52" s="336"/>
    </row>
    <row r="53" spans="2:11" ht="15.75" customHeight="1" x14ac:dyDescent="0.3">
      <c r="B53" s="344" t="s">
        <v>237</v>
      </c>
      <c r="C53" s="144" t="s">
        <v>0</v>
      </c>
      <c r="D53" s="148">
        <v>0.05</v>
      </c>
      <c r="E53" s="333">
        <v>1</v>
      </c>
      <c r="F53" s="333">
        <v>329083</v>
      </c>
      <c r="G53" s="333">
        <f t="shared" ref="G53:G54" si="27">E53*F53</f>
        <v>329083</v>
      </c>
      <c r="H53" s="341">
        <f t="shared" ref="H53:H54" si="28">E$17</f>
        <v>12</v>
      </c>
      <c r="I53" s="333">
        <f t="shared" ref="I53:I54" si="29">+H53*G53</f>
        <v>3948996</v>
      </c>
      <c r="J53" s="333">
        <f t="shared" ref="J53:J54" si="30">I53-K53</f>
        <v>0</v>
      </c>
      <c r="K53" s="336">
        <f>I53</f>
        <v>3948996</v>
      </c>
    </row>
    <row r="54" spans="2:11" ht="15.75" customHeight="1" x14ac:dyDescent="0.3">
      <c r="B54" s="344" t="s">
        <v>238</v>
      </c>
      <c r="C54" s="144" t="s">
        <v>1</v>
      </c>
      <c r="D54" s="148">
        <v>0.2</v>
      </c>
      <c r="E54" s="333">
        <v>1</v>
      </c>
      <c r="F54" s="333">
        <v>389200</v>
      </c>
      <c r="G54" s="333">
        <f t="shared" si="27"/>
        <v>389200</v>
      </c>
      <c r="H54" s="341">
        <f t="shared" si="28"/>
        <v>12</v>
      </c>
      <c r="I54" s="333">
        <f t="shared" si="29"/>
        <v>4670400</v>
      </c>
      <c r="J54" s="333">
        <f t="shared" si="30"/>
        <v>0</v>
      </c>
      <c r="K54" s="336">
        <f>I54</f>
        <v>4670400</v>
      </c>
    </row>
    <row r="55" spans="2:11" ht="15.75" customHeight="1" x14ac:dyDescent="0.3">
      <c r="B55" s="495" t="s">
        <v>239</v>
      </c>
      <c r="C55" s="492"/>
      <c r="D55" s="492"/>
      <c r="E55" s="492"/>
      <c r="F55" s="333"/>
      <c r="G55" s="334">
        <f>SUM(G53:G54)</f>
        <v>718283</v>
      </c>
      <c r="H55" s="334"/>
      <c r="I55" s="334">
        <f t="shared" ref="I55:K55" si="31">SUM(I52:I54)</f>
        <v>8619396</v>
      </c>
      <c r="J55" s="334">
        <f t="shared" si="31"/>
        <v>0</v>
      </c>
      <c r="K55" s="343">
        <f t="shared" si="31"/>
        <v>8619396</v>
      </c>
    </row>
    <row r="56" spans="2:11" ht="15.75" customHeight="1" x14ac:dyDescent="0.3">
      <c r="B56" s="495" t="s">
        <v>240</v>
      </c>
      <c r="C56" s="492"/>
      <c r="D56" s="492"/>
      <c r="E56" s="492"/>
      <c r="F56" s="333"/>
      <c r="G56" s="334">
        <f>G55+G51+G45</f>
        <v>9245952</v>
      </c>
      <c r="H56" s="334"/>
      <c r="I56" s="334">
        <f t="shared" ref="I56:K56" si="32">I55+I51+I45</f>
        <v>110951424</v>
      </c>
      <c r="J56" s="334">
        <f t="shared" si="32"/>
        <v>100860000</v>
      </c>
      <c r="K56" s="343">
        <f t="shared" si="32"/>
        <v>10091424</v>
      </c>
    </row>
    <row r="57" spans="2:11" ht="15.75" customHeight="1" x14ac:dyDescent="0.3">
      <c r="B57" s="330">
        <v>3</v>
      </c>
      <c r="C57" s="508" t="s">
        <v>241</v>
      </c>
      <c r="D57" s="492"/>
      <c r="E57" s="145"/>
      <c r="F57" s="333"/>
      <c r="G57" s="334"/>
      <c r="H57" s="341"/>
      <c r="I57" s="334"/>
      <c r="J57" s="341"/>
      <c r="K57" s="342"/>
    </row>
    <row r="58" spans="2:11" ht="15.75" customHeight="1" x14ac:dyDescent="0.3">
      <c r="B58" s="337" t="s">
        <v>126</v>
      </c>
      <c r="C58" s="338" t="s">
        <v>88</v>
      </c>
      <c r="D58" s="338"/>
      <c r="E58" s="332"/>
      <c r="F58" s="333"/>
      <c r="G58" s="334"/>
      <c r="H58" s="332"/>
      <c r="I58" s="335"/>
      <c r="J58" s="333"/>
      <c r="K58" s="336"/>
    </row>
    <row r="59" spans="2:11" ht="30" customHeight="1" x14ac:dyDescent="0.3">
      <c r="B59" s="344" t="s">
        <v>242</v>
      </c>
      <c r="C59" s="340" t="s">
        <v>210</v>
      </c>
      <c r="D59" s="341" t="s">
        <v>22</v>
      </c>
      <c r="E59" s="341"/>
      <c r="F59" s="341">
        <v>1358</v>
      </c>
      <c r="G59" s="341">
        <f t="shared" ref="G59:G62" si="33">E59*F59</f>
        <v>0</v>
      </c>
      <c r="H59" s="341">
        <f t="shared" ref="H59:H63" si="34">E$18</f>
        <v>0</v>
      </c>
      <c r="I59" s="341">
        <f t="shared" ref="I59:I62" si="35">+H59*G59</f>
        <v>0</v>
      </c>
      <c r="J59" s="341">
        <f t="shared" ref="J59:J62" si="36">I59-K59</f>
        <v>0</v>
      </c>
      <c r="K59" s="336"/>
    </row>
    <row r="60" spans="2:11" ht="15.75" customHeight="1" x14ac:dyDescent="0.3">
      <c r="B60" s="344" t="s">
        <v>243</v>
      </c>
      <c r="C60" s="144" t="s">
        <v>25</v>
      </c>
      <c r="D60" s="341" t="s">
        <v>22</v>
      </c>
      <c r="E60" s="341"/>
      <c r="F60" s="333">
        <v>489</v>
      </c>
      <c r="G60" s="341">
        <f t="shared" si="33"/>
        <v>0</v>
      </c>
      <c r="H60" s="341">
        <f t="shared" si="34"/>
        <v>0</v>
      </c>
      <c r="I60" s="341">
        <f t="shared" si="35"/>
        <v>0</v>
      </c>
      <c r="J60" s="333">
        <f t="shared" si="36"/>
        <v>0</v>
      </c>
      <c r="K60" s="336"/>
    </row>
    <row r="61" spans="2:11" ht="15.75" customHeight="1" x14ac:dyDescent="0.3">
      <c r="B61" s="344" t="s">
        <v>244</v>
      </c>
      <c r="C61" s="144" t="s">
        <v>30</v>
      </c>
      <c r="D61" s="341" t="s">
        <v>22</v>
      </c>
      <c r="E61" s="341"/>
      <c r="F61" s="333">
        <v>306</v>
      </c>
      <c r="G61" s="341">
        <f t="shared" si="33"/>
        <v>0</v>
      </c>
      <c r="H61" s="341"/>
      <c r="I61" s="341"/>
      <c r="J61" s="333"/>
      <c r="K61" s="336"/>
    </row>
    <row r="62" spans="2:11" ht="15.75" customHeight="1" x14ac:dyDescent="0.3">
      <c r="B62" s="344" t="s">
        <v>255</v>
      </c>
      <c r="C62" s="144" t="s">
        <v>31</v>
      </c>
      <c r="D62" s="341" t="s">
        <v>13</v>
      </c>
      <c r="E62" s="333"/>
      <c r="F62" s="333">
        <v>509</v>
      </c>
      <c r="G62" s="341">
        <f t="shared" si="33"/>
        <v>0</v>
      </c>
      <c r="H62" s="341">
        <f t="shared" si="34"/>
        <v>0</v>
      </c>
      <c r="I62" s="341">
        <f t="shared" si="35"/>
        <v>0</v>
      </c>
      <c r="J62" s="333">
        <f t="shared" si="36"/>
        <v>0</v>
      </c>
      <c r="K62" s="336">
        <f>I62</f>
        <v>0</v>
      </c>
    </row>
    <row r="63" spans="2:11" ht="15.75" customHeight="1" x14ac:dyDescent="0.3">
      <c r="B63" s="495" t="s">
        <v>245</v>
      </c>
      <c r="C63" s="492"/>
      <c r="D63" s="492"/>
      <c r="E63" s="492"/>
      <c r="F63" s="333"/>
      <c r="G63" s="334">
        <f>SUM(G59:G62)</f>
        <v>0</v>
      </c>
      <c r="H63" s="341">
        <f t="shared" si="34"/>
        <v>0</v>
      </c>
      <c r="I63" s="334">
        <f t="shared" ref="I63:K63" si="37">SUM(I59:I62)</f>
        <v>0</v>
      </c>
      <c r="J63" s="334">
        <f t="shared" si="37"/>
        <v>0</v>
      </c>
      <c r="K63" s="343">
        <f t="shared" si="37"/>
        <v>0</v>
      </c>
    </row>
    <row r="64" spans="2:11" ht="15.75" customHeight="1" x14ac:dyDescent="0.3">
      <c r="B64" s="337" t="s">
        <v>109</v>
      </c>
      <c r="C64" s="338" t="s">
        <v>99</v>
      </c>
      <c r="D64" s="338"/>
      <c r="E64" s="335"/>
      <c r="F64" s="334"/>
      <c r="G64" s="334"/>
      <c r="H64" s="335"/>
      <c r="I64" s="335"/>
      <c r="J64" s="334"/>
      <c r="K64" s="343"/>
    </row>
    <row r="65" spans="2:11" ht="15.75" customHeight="1" x14ac:dyDescent="0.3">
      <c r="B65" s="344" t="s">
        <v>246</v>
      </c>
      <c r="C65" s="144" t="s">
        <v>43</v>
      </c>
      <c r="D65" s="332" t="s">
        <v>216</v>
      </c>
      <c r="E65" s="333"/>
      <c r="F65" s="333">
        <v>7950</v>
      </c>
      <c r="G65" s="341">
        <f t="shared" ref="G65:G66" si="38">E65*F65</f>
        <v>0</v>
      </c>
      <c r="H65" s="341">
        <f t="shared" ref="H65:H66" si="39">E$18</f>
        <v>0</v>
      </c>
      <c r="I65" s="332">
        <f t="shared" ref="I65:I66" si="40">+H65*G65</f>
        <v>0</v>
      </c>
      <c r="J65" s="341">
        <f t="shared" ref="J65:J66" si="41">I65-K65</f>
        <v>0</v>
      </c>
      <c r="K65" s="336"/>
    </row>
    <row r="66" spans="2:11" ht="15.75" customHeight="1" x14ac:dyDescent="0.3">
      <c r="B66" s="344" t="s">
        <v>247</v>
      </c>
      <c r="C66" s="144" t="s">
        <v>50</v>
      </c>
      <c r="D66" s="332" t="s">
        <v>13</v>
      </c>
      <c r="E66" s="333"/>
      <c r="F66" s="333">
        <v>38000</v>
      </c>
      <c r="G66" s="341">
        <f t="shared" si="38"/>
        <v>0</v>
      </c>
      <c r="H66" s="341">
        <f t="shared" si="39"/>
        <v>0</v>
      </c>
      <c r="I66" s="332">
        <f t="shared" si="40"/>
        <v>0</v>
      </c>
      <c r="J66" s="341">
        <f t="shared" si="41"/>
        <v>0</v>
      </c>
      <c r="K66" s="336"/>
    </row>
    <row r="67" spans="2:11" ht="15.75" customHeight="1" x14ac:dyDescent="0.3">
      <c r="B67" s="495" t="s">
        <v>248</v>
      </c>
      <c r="C67" s="492"/>
      <c r="D67" s="492"/>
      <c r="E67" s="492"/>
      <c r="F67" s="333"/>
      <c r="G67" s="334">
        <f>SUM(G65:G66)</f>
        <v>0</v>
      </c>
      <c r="H67" s="334"/>
      <c r="I67" s="334">
        <f t="shared" ref="I67:K67" si="42">SUM(I65:I66)</f>
        <v>0</v>
      </c>
      <c r="J67" s="334">
        <f t="shared" si="42"/>
        <v>0</v>
      </c>
      <c r="K67" s="343">
        <f t="shared" si="42"/>
        <v>0</v>
      </c>
    </row>
    <row r="68" spans="2:11" ht="15.75" customHeight="1" x14ac:dyDescent="0.3">
      <c r="B68" s="337" t="s">
        <v>91</v>
      </c>
      <c r="C68" s="338" t="s">
        <v>108</v>
      </c>
      <c r="D68" s="338"/>
      <c r="E68" s="332"/>
      <c r="F68" s="333"/>
      <c r="G68" s="334"/>
      <c r="H68" s="332"/>
      <c r="I68" s="335"/>
      <c r="J68" s="333"/>
      <c r="K68" s="336"/>
    </row>
    <row r="69" spans="2:11" ht="15.75" customHeight="1" x14ac:dyDescent="0.3">
      <c r="B69" s="344" t="s">
        <v>249</v>
      </c>
      <c r="C69" s="144" t="s">
        <v>0</v>
      </c>
      <c r="D69" s="148">
        <v>0.05</v>
      </c>
      <c r="E69" s="333">
        <v>1</v>
      </c>
      <c r="F69" s="333">
        <v>0</v>
      </c>
      <c r="G69" s="341">
        <f t="shared" ref="G69:G70" si="43">E69*F69</f>
        <v>0</v>
      </c>
      <c r="H69" s="341">
        <f t="shared" ref="H69:H70" si="44">E$18</f>
        <v>0</v>
      </c>
      <c r="I69" s="332">
        <f t="shared" ref="I69:I70" si="45">+H69*G69</f>
        <v>0</v>
      </c>
      <c r="J69" s="341">
        <f t="shared" ref="J69:J70" si="46">I69-K69</f>
        <v>0</v>
      </c>
      <c r="K69" s="336">
        <f t="shared" ref="K69:K70" si="47">I69</f>
        <v>0</v>
      </c>
    </row>
    <row r="70" spans="2:11" ht="15.75" customHeight="1" x14ac:dyDescent="0.3">
      <c r="B70" s="344" t="s">
        <v>250</v>
      </c>
      <c r="C70" s="144" t="s">
        <v>221</v>
      </c>
      <c r="D70" s="148">
        <v>0.2</v>
      </c>
      <c r="E70" s="333">
        <v>1</v>
      </c>
      <c r="F70" s="333">
        <v>0</v>
      </c>
      <c r="G70" s="341">
        <f t="shared" si="43"/>
        <v>0</v>
      </c>
      <c r="H70" s="341">
        <f t="shared" si="44"/>
        <v>0</v>
      </c>
      <c r="I70" s="332">
        <f t="shared" si="45"/>
        <v>0</v>
      </c>
      <c r="J70" s="341">
        <f t="shared" si="46"/>
        <v>0</v>
      </c>
      <c r="K70" s="343">
        <f t="shared" si="47"/>
        <v>0</v>
      </c>
    </row>
    <row r="71" spans="2:11" ht="15.75" customHeight="1" x14ac:dyDescent="0.3">
      <c r="B71" s="495" t="s">
        <v>251</v>
      </c>
      <c r="C71" s="492"/>
      <c r="D71" s="492"/>
      <c r="E71" s="492"/>
      <c r="F71" s="333"/>
      <c r="G71" s="334">
        <f>SUM(G69:G70)</f>
        <v>0</v>
      </c>
      <c r="H71" s="334"/>
      <c r="I71" s="334">
        <f t="shared" ref="I71:K71" si="48">SUM(I69:I70)</f>
        <v>0</v>
      </c>
      <c r="J71" s="334">
        <f t="shared" si="48"/>
        <v>0</v>
      </c>
      <c r="K71" s="343">
        <f t="shared" si="48"/>
        <v>0</v>
      </c>
    </row>
    <row r="72" spans="2:11" ht="15.75" customHeight="1" x14ac:dyDescent="0.3">
      <c r="B72" s="495" t="s">
        <v>252</v>
      </c>
      <c r="C72" s="492"/>
      <c r="D72" s="492"/>
      <c r="E72" s="492"/>
      <c r="F72" s="345"/>
      <c r="G72" s="346">
        <f>G71+G67+G63</f>
        <v>0</v>
      </c>
      <c r="H72" s="346"/>
      <c r="I72" s="334">
        <f t="shared" ref="I72:K72" si="49">I71+I67+I63</f>
        <v>0</v>
      </c>
      <c r="J72" s="334">
        <f t="shared" si="49"/>
        <v>0</v>
      </c>
      <c r="K72" s="343">
        <f t="shared" si="49"/>
        <v>0</v>
      </c>
    </row>
    <row r="73" spans="2:11" ht="15.75" customHeight="1" thickBot="1" x14ac:dyDescent="0.35">
      <c r="B73" s="507" t="s">
        <v>253</v>
      </c>
      <c r="C73" s="488"/>
      <c r="D73" s="488"/>
      <c r="E73" s="488"/>
      <c r="F73" s="156"/>
      <c r="G73" s="157">
        <f>G72+G56+G36</f>
        <v>18491904</v>
      </c>
      <c r="H73" s="157"/>
      <c r="I73" s="157">
        <f t="shared" ref="I73:K73" si="50">I72+I56+I36</f>
        <v>110951424</v>
      </c>
      <c r="J73" s="157">
        <f t="shared" si="50"/>
        <v>100860000</v>
      </c>
      <c r="K73" s="158">
        <f t="shared" si="50"/>
        <v>10091424</v>
      </c>
    </row>
    <row r="74" spans="2:11" ht="15.75" customHeight="1" x14ac:dyDescent="0.3">
      <c r="E74" s="129"/>
    </row>
    <row r="75" spans="2:11" ht="15.75" customHeight="1" x14ac:dyDescent="0.3">
      <c r="E75" s="129"/>
      <c r="G75" s="121"/>
    </row>
    <row r="76" spans="2:11" ht="15.75" customHeight="1" x14ac:dyDescent="0.3">
      <c r="E76" s="129"/>
    </row>
    <row r="77" spans="2:11" ht="15.75" customHeight="1" x14ac:dyDescent="0.3">
      <c r="E77" s="129"/>
      <c r="G77" s="63"/>
    </row>
    <row r="78" spans="2:11" ht="15.75" customHeight="1" x14ac:dyDescent="0.3">
      <c r="E78" s="129"/>
    </row>
    <row r="79" spans="2:11" ht="15.75" customHeight="1" x14ac:dyDescent="0.3">
      <c r="E79" s="129"/>
    </row>
    <row r="80" spans="2:11" ht="15.75" customHeight="1" x14ac:dyDescent="0.3">
      <c r="E80" s="129"/>
    </row>
    <row r="81" spans="5:5" ht="15.75" customHeight="1" x14ac:dyDescent="0.3">
      <c r="E81" s="129"/>
    </row>
    <row r="82" spans="5:5" ht="15.75" customHeight="1" x14ac:dyDescent="0.3">
      <c r="E82" s="129"/>
    </row>
    <row r="83" spans="5:5" ht="15.75" customHeight="1" x14ac:dyDescent="0.3">
      <c r="E83" s="129"/>
    </row>
    <row r="84" spans="5:5" ht="15.75" customHeight="1" x14ac:dyDescent="0.3">
      <c r="E84" s="129"/>
    </row>
    <row r="85" spans="5:5" ht="15.75" customHeight="1" x14ac:dyDescent="0.3">
      <c r="E85" s="129"/>
    </row>
    <row r="86" spans="5:5" ht="15.75" customHeight="1" x14ac:dyDescent="0.3">
      <c r="E86" s="129"/>
    </row>
    <row r="87" spans="5:5" ht="15.75" customHeight="1" x14ac:dyDescent="0.3">
      <c r="E87" s="129"/>
    </row>
    <row r="88" spans="5:5" ht="15.75" customHeight="1" x14ac:dyDescent="0.3">
      <c r="E88" s="129"/>
    </row>
    <row r="89" spans="5:5" ht="15.75" customHeight="1" x14ac:dyDescent="0.3">
      <c r="E89" s="129"/>
    </row>
    <row r="90" spans="5:5" ht="15.75" customHeight="1" x14ac:dyDescent="0.3">
      <c r="E90" s="129"/>
    </row>
    <row r="91" spans="5:5" ht="15.75" customHeight="1" x14ac:dyDescent="0.3">
      <c r="E91" s="129"/>
    </row>
    <row r="92" spans="5:5" ht="15.75" customHeight="1" x14ac:dyDescent="0.3">
      <c r="E92" s="129"/>
    </row>
    <row r="93" spans="5:5" ht="15.75" customHeight="1" x14ac:dyDescent="0.3">
      <c r="E93" s="129"/>
    </row>
    <row r="94" spans="5:5" ht="15.75" customHeight="1" x14ac:dyDescent="0.3">
      <c r="E94" s="129"/>
    </row>
    <row r="95" spans="5:5" ht="15.75" customHeight="1" x14ac:dyDescent="0.3">
      <c r="E95" s="129"/>
    </row>
    <row r="96" spans="5:5" ht="15.75" customHeight="1" x14ac:dyDescent="0.3">
      <c r="E96" s="129"/>
    </row>
    <row r="97" spans="5:5" ht="15.75" customHeight="1" x14ac:dyDescent="0.3">
      <c r="E97" s="129"/>
    </row>
    <row r="98" spans="5:5" ht="15.75" customHeight="1" x14ac:dyDescent="0.3">
      <c r="E98" s="129"/>
    </row>
    <row r="99" spans="5:5" ht="15.75" customHeight="1" x14ac:dyDescent="0.3">
      <c r="E99" s="129"/>
    </row>
    <row r="100" spans="5:5" ht="15.75" customHeight="1" x14ac:dyDescent="0.3">
      <c r="E100" s="129"/>
    </row>
    <row r="101" spans="5:5" ht="15.75" customHeight="1" x14ac:dyDescent="0.3">
      <c r="E101" s="129"/>
    </row>
    <row r="102" spans="5:5" ht="15.75" customHeight="1" x14ac:dyDescent="0.3">
      <c r="E102" s="129"/>
    </row>
    <row r="103" spans="5:5" ht="15.75" customHeight="1" x14ac:dyDescent="0.3">
      <c r="E103" s="129"/>
    </row>
    <row r="104" spans="5:5" ht="15.75" customHeight="1" x14ac:dyDescent="0.3">
      <c r="E104" s="129"/>
    </row>
    <row r="105" spans="5:5" ht="15.75" customHeight="1" x14ac:dyDescent="0.3">
      <c r="E105" s="129"/>
    </row>
    <row r="106" spans="5:5" ht="15.75" customHeight="1" x14ac:dyDescent="0.3">
      <c r="E106" s="129"/>
    </row>
    <row r="107" spans="5:5" ht="15.75" customHeight="1" x14ac:dyDescent="0.3">
      <c r="E107" s="129"/>
    </row>
    <row r="108" spans="5:5" ht="15.75" customHeight="1" x14ac:dyDescent="0.3">
      <c r="E108" s="129"/>
    </row>
    <row r="109" spans="5:5" ht="15.75" customHeight="1" x14ac:dyDescent="0.3">
      <c r="E109" s="129"/>
    </row>
    <row r="110" spans="5:5" ht="15.75" customHeight="1" x14ac:dyDescent="0.3">
      <c r="E110" s="129"/>
    </row>
    <row r="111" spans="5:5" ht="15.75" customHeight="1" x14ac:dyDescent="0.3">
      <c r="E111" s="129"/>
    </row>
    <row r="112" spans="5:5" ht="15.75" customHeight="1" x14ac:dyDescent="0.3">
      <c r="E112" s="129"/>
    </row>
    <row r="113" spans="5:5" ht="15.75" customHeight="1" x14ac:dyDescent="0.3">
      <c r="E113" s="129"/>
    </row>
    <row r="114" spans="5:5" ht="15.75" customHeight="1" x14ac:dyDescent="0.3">
      <c r="E114" s="129"/>
    </row>
    <row r="115" spans="5:5" ht="15.75" customHeight="1" x14ac:dyDescent="0.3">
      <c r="E115" s="129"/>
    </row>
    <row r="116" spans="5:5" ht="15.75" customHeight="1" x14ac:dyDescent="0.3">
      <c r="E116" s="129"/>
    </row>
    <row r="117" spans="5:5" ht="15.75" customHeight="1" x14ac:dyDescent="0.3">
      <c r="E117" s="129"/>
    </row>
    <row r="118" spans="5:5" ht="15.75" customHeight="1" x14ac:dyDescent="0.3">
      <c r="E118" s="129"/>
    </row>
    <row r="119" spans="5:5" ht="15.75" customHeight="1" x14ac:dyDescent="0.3">
      <c r="E119" s="129"/>
    </row>
    <row r="120" spans="5:5" ht="15.75" customHeight="1" x14ac:dyDescent="0.3">
      <c r="E120" s="129"/>
    </row>
    <row r="121" spans="5:5" ht="15.75" customHeight="1" x14ac:dyDescent="0.3">
      <c r="E121" s="129"/>
    </row>
    <row r="122" spans="5:5" ht="15.75" customHeight="1" x14ac:dyDescent="0.3">
      <c r="E122" s="129"/>
    </row>
    <row r="123" spans="5:5" ht="15.75" customHeight="1" x14ac:dyDescent="0.3">
      <c r="E123" s="129"/>
    </row>
    <row r="124" spans="5:5" ht="15.75" customHeight="1" x14ac:dyDescent="0.3">
      <c r="E124" s="129"/>
    </row>
    <row r="125" spans="5:5" ht="15.75" customHeight="1" x14ac:dyDescent="0.3">
      <c r="E125" s="129"/>
    </row>
    <row r="126" spans="5:5" ht="15.75" customHeight="1" x14ac:dyDescent="0.3">
      <c r="E126" s="129"/>
    </row>
    <row r="127" spans="5:5" ht="15.75" customHeight="1" x14ac:dyDescent="0.3">
      <c r="E127" s="129"/>
    </row>
    <row r="128" spans="5:5" ht="15.75" customHeight="1" x14ac:dyDescent="0.3">
      <c r="E128" s="129"/>
    </row>
    <row r="129" spans="5:5" ht="15.75" customHeight="1" x14ac:dyDescent="0.3">
      <c r="E129" s="129"/>
    </row>
    <row r="130" spans="5:5" ht="15.75" customHeight="1" x14ac:dyDescent="0.3">
      <c r="E130" s="129"/>
    </row>
    <row r="131" spans="5:5" ht="15.75" customHeight="1" x14ac:dyDescent="0.3">
      <c r="E131" s="129"/>
    </row>
    <row r="132" spans="5:5" ht="15.75" customHeight="1" x14ac:dyDescent="0.3">
      <c r="E132" s="129"/>
    </row>
    <row r="133" spans="5:5" ht="15.75" customHeight="1" x14ac:dyDescent="0.3">
      <c r="E133" s="129"/>
    </row>
    <row r="134" spans="5:5" ht="15.75" customHeight="1" x14ac:dyDescent="0.3">
      <c r="E134" s="129"/>
    </row>
    <row r="135" spans="5:5" ht="15.75" customHeight="1" x14ac:dyDescent="0.3">
      <c r="E135" s="129"/>
    </row>
    <row r="136" spans="5:5" ht="15.75" customHeight="1" x14ac:dyDescent="0.3">
      <c r="E136" s="129"/>
    </row>
    <row r="137" spans="5:5" ht="15.75" customHeight="1" x14ac:dyDescent="0.3">
      <c r="E137" s="129"/>
    </row>
    <row r="138" spans="5:5" ht="15.75" customHeight="1" x14ac:dyDescent="0.3">
      <c r="E138" s="129"/>
    </row>
    <row r="139" spans="5:5" ht="15.75" customHeight="1" x14ac:dyDescent="0.3">
      <c r="E139" s="129"/>
    </row>
    <row r="140" spans="5:5" ht="15.75" customHeight="1" x14ac:dyDescent="0.3">
      <c r="E140" s="129"/>
    </row>
    <row r="141" spans="5:5" ht="15.75" customHeight="1" x14ac:dyDescent="0.3">
      <c r="E141" s="129"/>
    </row>
    <row r="142" spans="5:5" ht="15.75" customHeight="1" x14ac:dyDescent="0.3">
      <c r="E142" s="129"/>
    </row>
    <row r="143" spans="5:5" ht="15.75" customHeight="1" x14ac:dyDescent="0.3">
      <c r="E143" s="129"/>
    </row>
    <row r="144" spans="5:5" ht="15.75" customHeight="1" x14ac:dyDescent="0.3">
      <c r="E144" s="129"/>
    </row>
    <row r="145" spans="5:5" ht="15.75" customHeight="1" x14ac:dyDescent="0.3">
      <c r="E145" s="129"/>
    </row>
    <row r="146" spans="5:5" ht="15.75" customHeight="1" x14ac:dyDescent="0.3">
      <c r="E146" s="129"/>
    </row>
    <row r="147" spans="5:5" ht="15.75" customHeight="1" x14ac:dyDescent="0.3">
      <c r="E147" s="129"/>
    </row>
    <row r="148" spans="5:5" ht="15.75" customHeight="1" x14ac:dyDescent="0.3">
      <c r="E148" s="129"/>
    </row>
    <row r="149" spans="5:5" ht="15.75" customHeight="1" x14ac:dyDescent="0.3">
      <c r="E149" s="129"/>
    </row>
    <row r="150" spans="5:5" ht="15.75" customHeight="1" x14ac:dyDescent="0.3">
      <c r="E150" s="129"/>
    </row>
    <row r="151" spans="5:5" ht="15.75" customHeight="1" x14ac:dyDescent="0.3">
      <c r="E151" s="129"/>
    </row>
    <row r="152" spans="5:5" ht="15.75" customHeight="1" x14ac:dyDescent="0.3">
      <c r="E152" s="129"/>
    </row>
    <row r="153" spans="5:5" ht="15.75" customHeight="1" x14ac:dyDescent="0.3">
      <c r="E153" s="129"/>
    </row>
    <row r="154" spans="5:5" ht="15.75" customHeight="1" x14ac:dyDescent="0.3">
      <c r="E154" s="129"/>
    </row>
    <row r="155" spans="5:5" ht="15.75" customHeight="1" x14ac:dyDescent="0.3">
      <c r="E155" s="129"/>
    </row>
    <row r="156" spans="5:5" ht="15.75" customHeight="1" x14ac:dyDescent="0.3">
      <c r="E156" s="129"/>
    </row>
    <row r="157" spans="5:5" ht="15.75" customHeight="1" x14ac:dyDescent="0.3">
      <c r="E157" s="129"/>
    </row>
    <row r="158" spans="5:5" ht="15.75" customHeight="1" x14ac:dyDescent="0.3">
      <c r="E158" s="129"/>
    </row>
    <row r="159" spans="5:5" ht="15.75" customHeight="1" x14ac:dyDescent="0.3">
      <c r="E159" s="129"/>
    </row>
    <row r="160" spans="5:5" ht="15.75" customHeight="1" x14ac:dyDescent="0.3">
      <c r="E160" s="129"/>
    </row>
    <row r="161" spans="5:5" ht="15.75" customHeight="1" x14ac:dyDescent="0.3">
      <c r="E161" s="129"/>
    </row>
    <row r="162" spans="5:5" ht="15.75" customHeight="1" x14ac:dyDescent="0.3">
      <c r="E162" s="129"/>
    </row>
    <row r="163" spans="5:5" ht="15.75" customHeight="1" x14ac:dyDescent="0.3">
      <c r="E163" s="129"/>
    </row>
    <row r="164" spans="5:5" ht="15.75" customHeight="1" x14ac:dyDescent="0.3">
      <c r="E164" s="129"/>
    </row>
    <row r="165" spans="5:5" ht="15.75" customHeight="1" x14ac:dyDescent="0.3">
      <c r="E165" s="129"/>
    </row>
    <row r="166" spans="5:5" ht="15.75" customHeight="1" x14ac:dyDescent="0.3">
      <c r="E166" s="129"/>
    </row>
    <row r="167" spans="5:5" ht="15.75" customHeight="1" x14ac:dyDescent="0.3">
      <c r="E167" s="129"/>
    </row>
    <row r="168" spans="5:5" ht="15.75" customHeight="1" x14ac:dyDescent="0.3">
      <c r="E168" s="129"/>
    </row>
    <row r="169" spans="5:5" ht="15.75" customHeight="1" x14ac:dyDescent="0.3">
      <c r="E169" s="129"/>
    </row>
    <row r="170" spans="5:5" ht="15.75" customHeight="1" x14ac:dyDescent="0.3">
      <c r="E170" s="129"/>
    </row>
    <row r="171" spans="5:5" ht="15.75" customHeight="1" x14ac:dyDescent="0.3">
      <c r="E171" s="129"/>
    </row>
    <row r="172" spans="5:5" ht="15.75" customHeight="1" x14ac:dyDescent="0.3">
      <c r="E172" s="129"/>
    </row>
    <row r="173" spans="5:5" ht="15.75" customHeight="1" x14ac:dyDescent="0.3">
      <c r="E173" s="129"/>
    </row>
    <row r="174" spans="5:5" ht="15.75" customHeight="1" x14ac:dyDescent="0.3">
      <c r="E174" s="129"/>
    </row>
    <row r="175" spans="5:5" ht="15.75" customHeight="1" x14ac:dyDescent="0.3">
      <c r="E175" s="129"/>
    </row>
    <row r="176" spans="5:5" ht="15.75" customHeight="1" x14ac:dyDescent="0.3">
      <c r="E176" s="129"/>
    </row>
    <row r="177" spans="5:5" ht="15.75" customHeight="1" x14ac:dyDescent="0.3">
      <c r="E177" s="129"/>
    </row>
    <row r="178" spans="5:5" ht="15.75" customHeight="1" x14ac:dyDescent="0.3">
      <c r="E178" s="129"/>
    </row>
    <row r="179" spans="5:5" ht="15.75" customHeight="1" x14ac:dyDescent="0.3">
      <c r="E179" s="129"/>
    </row>
    <row r="180" spans="5:5" ht="15.75" customHeight="1" x14ac:dyDescent="0.3">
      <c r="E180" s="129"/>
    </row>
    <row r="181" spans="5:5" ht="15.75" customHeight="1" x14ac:dyDescent="0.3">
      <c r="E181" s="129"/>
    </row>
    <row r="182" spans="5:5" ht="15.75" customHeight="1" x14ac:dyDescent="0.3">
      <c r="E182" s="129"/>
    </row>
    <row r="183" spans="5:5" ht="15.75" customHeight="1" x14ac:dyDescent="0.3">
      <c r="E183" s="129"/>
    </row>
    <row r="184" spans="5:5" ht="15.75" customHeight="1" x14ac:dyDescent="0.3">
      <c r="E184" s="129"/>
    </row>
    <row r="185" spans="5:5" ht="15.75" customHeight="1" x14ac:dyDescent="0.3">
      <c r="E185" s="129"/>
    </row>
    <row r="186" spans="5:5" ht="15.75" customHeight="1" x14ac:dyDescent="0.3">
      <c r="E186" s="129"/>
    </row>
    <row r="187" spans="5:5" ht="15.75" customHeight="1" x14ac:dyDescent="0.3">
      <c r="E187" s="129"/>
    </row>
    <row r="188" spans="5:5" ht="15.75" customHeight="1" x14ac:dyDescent="0.3">
      <c r="E188" s="129"/>
    </row>
    <row r="189" spans="5:5" ht="15.75" customHeight="1" x14ac:dyDescent="0.3">
      <c r="E189" s="129"/>
    </row>
    <row r="190" spans="5:5" ht="15.75" customHeight="1" x14ac:dyDescent="0.3">
      <c r="E190" s="129"/>
    </row>
    <row r="191" spans="5:5" ht="15.75" customHeight="1" x14ac:dyDescent="0.3">
      <c r="E191" s="129"/>
    </row>
    <row r="192" spans="5:5" ht="15.75" customHeight="1" x14ac:dyDescent="0.3">
      <c r="E192" s="129"/>
    </row>
    <row r="193" spans="5:5" ht="15.75" customHeight="1" x14ac:dyDescent="0.3">
      <c r="E193" s="129"/>
    </row>
    <row r="194" spans="5:5" ht="15.75" customHeight="1" x14ac:dyDescent="0.3">
      <c r="E194" s="129"/>
    </row>
    <row r="195" spans="5:5" ht="15.75" customHeight="1" x14ac:dyDescent="0.3">
      <c r="E195" s="129"/>
    </row>
    <row r="196" spans="5:5" ht="15.75" customHeight="1" x14ac:dyDescent="0.3">
      <c r="E196" s="129"/>
    </row>
    <row r="197" spans="5:5" ht="15.75" customHeight="1" x14ac:dyDescent="0.3">
      <c r="E197" s="129"/>
    </row>
    <row r="198" spans="5:5" ht="15.75" customHeight="1" x14ac:dyDescent="0.3">
      <c r="E198" s="129"/>
    </row>
    <row r="199" spans="5:5" ht="15.75" customHeight="1" x14ac:dyDescent="0.3">
      <c r="E199" s="129"/>
    </row>
    <row r="200" spans="5:5" ht="15.75" customHeight="1" x14ac:dyDescent="0.3">
      <c r="E200" s="129"/>
    </row>
    <row r="201" spans="5:5" ht="15.75" customHeight="1" x14ac:dyDescent="0.3">
      <c r="E201" s="129"/>
    </row>
    <row r="202" spans="5:5" ht="15.75" customHeight="1" x14ac:dyDescent="0.3">
      <c r="E202" s="129"/>
    </row>
    <row r="203" spans="5:5" ht="15.75" customHeight="1" x14ac:dyDescent="0.3">
      <c r="E203" s="129"/>
    </row>
    <row r="204" spans="5:5" ht="15.75" customHeight="1" x14ac:dyDescent="0.3">
      <c r="E204" s="129"/>
    </row>
    <row r="205" spans="5:5" ht="15.75" customHeight="1" x14ac:dyDescent="0.3">
      <c r="E205" s="129"/>
    </row>
    <row r="206" spans="5:5" ht="15.75" customHeight="1" x14ac:dyDescent="0.3">
      <c r="E206" s="129"/>
    </row>
    <row r="207" spans="5:5" ht="15.75" customHeight="1" x14ac:dyDescent="0.3">
      <c r="E207" s="129"/>
    </row>
    <row r="208" spans="5:5" ht="15.75" customHeight="1" x14ac:dyDescent="0.3">
      <c r="E208" s="129"/>
    </row>
    <row r="209" spans="5:5" ht="15.75" customHeight="1" x14ac:dyDescent="0.3">
      <c r="E209" s="129"/>
    </row>
    <row r="210" spans="5:5" ht="15.75" customHeight="1" x14ac:dyDescent="0.3">
      <c r="E210" s="129"/>
    </row>
    <row r="211" spans="5:5" ht="15.75" customHeight="1" x14ac:dyDescent="0.3">
      <c r="E211" s="129"/>
    </row>
    <row r="212" spans="5:5" ht="15.75" customHeight="1" x14ac:dyDescent="0.3">
      <c r="E212" s="129"/>
    </row>
    <row r="213" spans="5:5" ht="15.75" customHeight="1" x14ac:dyDescent="0.3">
      <c r="E213" s="129"/>
    </row>
    <row r="214" spans="5:5" ht="15.75" customHeight="1" x14ac:dyDescent="0.3">
      <c r="E214" s="129"/>
    </row>
    <row r="215" spans="5:5" ht="15.75" customHeight="1" x14ac:dyDescent="0.3">
      <c r="E215" s="129"/>
    </row>
    <row r="216" spans="5:5" ht="15.75" customHeight="1" x14ac:dyDescent="0.3">
      <c r="E216" s="129"/>
    </row>
    <row r="217" spans="5:5" ht="15.75" customHeight="1" x14ac:dyDescent="0.3">
      <c r="E217" s="129"/>
    </row>
    <row r="218" spans="5:5" ht="15.75" customHeight="1" x14ac:dyDescent="0.3">
      <c r="E218" s="129"/>
    </row>
    <row r="219" spans="5:5" ht="15.75" customHeight="1" x14ac:dyDescent="0.3">
      <c r="E219" s="129"/>
    </row>
    <row r="220" spans="5:5" ht="15.75" customHeight="1" x14ac:dyDescent="0.3">
      <c r="E220" s="129"/>
    </row>
    <row r="221" spans="5:5" ht="15.75" customHeight="1" x14ac:dyDescent="0.3">
      <c r="E221" s="129"/>
    </row>
    <row r="222" spans="5:5" ht="15.75" customHeight="1" x14ac:dyDescent="0.3">
      <c r="E222" s="129"/>
    </row>
    <row r="223" spans="5:5" ht="15.75" customHeight="1" x14ac:dyDescent="0.3">
      <c r="E223" s="129"/>
    </row>
    <row r="224" spans="5:5" ht="15.75" customHeight="1" x14ac:dyDescent="0.3">
      <c r="E224" s="129"/>
    </row>
    <row r="225" spans="5:5" ht="15.75" customHeight="1" x14ac:dyDescent="0.3">
      <c r="E225" s="129"/>
    </row>
    <row r="226" spans="5:5" ht="15.75" customHeight="1" x14ac:dyDescent="0.3">
      <c r="E226" s="129"/>
    </row>
    <row r="227" spans="5:5" ht="15.75" customHeight="1" x14ac:dyDescent="0.3">
      <c r="E227" s="129"/>
    </row>
    <row r="228" spans="5:5" ht="15.75" customHeight="1" x14ac:dyDescent="0.3">
      <c r="E228" s="129"/>
    </row>
    <row r="229" spans="5:5" ht="15.75" customHeight="1" x14ac:dyDescent="0.3">
      <c r="E229" s="129"/>
    </row>
    <row r="230" spans="5:5" ht="15.75" customHeight="1" x14ac:dyDescent="0.3">
      <c r="E230" s="129"/>
    </row>
    <row r="231" spans="5:5" ht="15.75" customHeight="1" x14ac:dyDescent="0.3">
      <c r="E231" s="129"/>
    </row>
    <row r="232" spans="5:5" ht="15.75" customHeight="1" x14ac:dyDescent="0.3">
      <c r="E232" s="129"/>
    </row>
    <row r="233" spans="5:5" ht="15.75" customHeight="1" x14ac:dyDescent="0.3">
      <c r="E233" s="129"/>
    </row>
    <row r="234" spans="5:5" ht="15.75" customHeight="1" x14ac:dyDescent="0.3">
      <c r="E234" s="129"/>
    </row>
    <row r="235" spans="5:5" ht="15.75" customHeight="1" x14ac:dyDescent="0.3">
      <c r="E235" s="129"/>
    </row>
    <row r="236" spans="5:5" ht="15.75" customHeight="1" x14ac:dyDescent="0.3">
      <c r="E236" s="129"/>
    </row>
    <row r="237" spans="5:5" ht="15.75" customHeight="1" x14ac:dyDescent="0.3">
      <c r="E237" s="129"/>
    </row>
    <row r="238" spans="5:5" ht="15.75" customHeight="1" x14ac:dyDescent="0.3">
      <c r="E238" s="129"/>
    </row>
    <row r="239" spans="5:5" ht="15.75" customHeight="1" x14ac:dyDescent="0.3">
      <c r="E239" s="129"/>
    </row>
    <row r="240" spans="5:5" ht="15.75" customHeight="1" x14ac:dyDescent="0.3">
      <c r="E240" s="129"/>
    </row>
    <row r="241" spans="5:5" ht="15.75" customHeight="1" x14ac:dyDescent="0.3">
      <c r="E241" s="129"/>
    </row>
    <row r="242" spans="5:5" ht="15.75" customHeight="1" x14ac:dyDescent="0.3">
      <c r="E242" s="129"/>
    </row>
    <row r="243" spans="5:5" ht="15.75" customHeight="1" x14ac:dyDescent="0.3">
      <c r="E243" s="129"/>
    </row>
    <row r="244" spans="5:5" ht="15.75" customHeight="1" x14ac:dyDescent="0.3">
      <c r="E244" s="129"/>
    </row>
    <row r="245" spans="5:5" ht="15.75" customHeight="1" x14ac:dyDescent="0.3">
      <c r="E245" s="129"/>
    </row>
    <row r="246" spans="5:5" ht="15.75" customHeight="1" x14ac:dyDescent="0.3">
      <c r="E246" s="129"/>
    </row>
    <row r="247" spans="5:5" ht="15.75" customHeight="1" x14ac:dyDescent="0.3">
      <c r="E247" s="129"/>
    </row>
    <row r="248" spans="5:5" ht="15.75" customHeight="1" x14ac:dyDescent="0.3">
      <c r="E248" s="129"/>
    </row>
    <row r="249" spans="5:5" ht="15.75" customHeight="1" x14ac:dyDescent="0.3">
      <c r="E249" s="129"/>
    </row>
    <row r="250" spans="5:5" ht="15.75" customHeight="1" x14ac:dyDescent="0.3">
      <c r="E250" s="129"/>
    </row>
    <row r="251" spans="5:5" ht="15.75" customHeight="1" x14ac:dyDescent="0.3">
      <c r="E251" s="129"/>
    </row>
    <row r="252" spans="5:5" ht="15.75" customHeight="1" x14ac:dyDescent="0.3">
      <c r="E252" s="129"/>
    </row>
    <row r="253" spans="5:5" ht="15.75" customHeight="1" x14ac:dyDescent="0.3">
      <c r="E253" s="129"/>
    </row>
    <row r="254" spans="5:5" ht="15.75" customHeight="1" x14ac:dyDescent="0.3">
      <c r="E254" s="129"/>
    </row>
    <row r="255" spans="5:5" ht="15.75" customHeight="1" x14ac:dyDescent="0.3">
      <c r="E255" s="129"/>
    </row>
    <row r="256" spans="5:5" ht="15.75" customHeight="1" x14ac:dyDescent="0.3">
      <c r="E256" s="129"/>
    </row>
    <row r="257" spans="5:5" ht="15.75" customHeight="1" x14ac:dyDescent="0.3">
      <c r="E257" s="129"/>
    </row>
    <row r="258" spans="5:5" ht="15.75" customHeight="1" x14ac:dyDescent="0.3">
      <c r="E258" s="129"/>
    </row>
    <row r="259" spans="5:5" ht="15.75" customHeight="1" x14ac:dyDescent="0.3">
      <c r="E259" s="129"/>
    </row>
    <row r="260" spans="5:5" ht="15.75" customHeight="1" x14ac:dyDescent="0.3">
      <c r="E260" s="129"/>
    </row>
    <row r="261" spans="5:5" ht="15.75" customHeight="1" x14ac:dyDescent="0.3">
      <c r="E261" s="129"/>
    </row>
    <row r="262" spans="5:5" ht="15.75" customHeight="1" x14ac:dyDescent="0.3">
      <c r="E262" s="129"/>
    </row>
    <row r="263" spans="5:5" ht="15.75" customHeight="1" x14ac:dyDescent="0.3">
      <c r="E263" s="129"/>
    </row>
    <row r="264" spans="5:5" ht="15.75" customHeight="1" x14ac:dyDescent="0.3">
      <c r="E264" s="129"/>
    </row>
    <row r="265" spans="5:5" ht="15.75" customHeight="1" x14ac:dyDescent="0.3">
      <c r="E265" s="129"/>
    </row>
    <row r="266" spans="5:5" ht="15.75" customHeight="1" x14ac:dyDescent="0.3">
      <c r="E266" s="129"/>
    </row>
    <row r="267" spans="5:5" ht="15.75" customHeight="1" x14ac:dyDescent="0.3">
      <c r="E267" s="129"/>
    </row>
    <row r="268" spans="5:5" ht="15.75" customHeight="1" x14ac:dyDescent="0.3">
      <c r="E268" s="129"/>
    </row>
    <row r="269" spans="5:5" ht="15.75" customHeight="1" x14ac:dyDescent="0.3">
      <c r="E269" s="129"/>
    </row>
    <row r="270" spans="5:5" ht="15.75" customHeight="1" x14ac:dyDescent="0.3">
      <c r="E270" s="129"/>
    </row>
    <row r="271" spans="5:5" ht="15.75" customHeight="1" x14ac:dyDescent="0.3">
      <c r="E271" s="129"/>
    </row>
    <row r="272" spans="5:5" ht="15.75" customHeight="1" x14ac:dyDescent="0.3">
      <c r="E272" s="129"/>
    </row>
    <row r="273" spans="5:5" ht="15.75" customHeight="1" x14ac:dyDescent="0.3">
      <c r="E273" s="129"/>
    </row>
    <row r="274" spans="5:5" ht="15.75" customHeight="1" x14ac:dyDescent="0.3">
      <c r="E274" s="129"/>
    </row>
    <row r="275" spans="5:5" ht="15.75" customHeight="1" x14ac:dyDescent="0.3">
      <c r="E275" s="129"/>
    </row>
    <row r="276" spans="5:5" ht="15.75" customHeight="1" x14ac:dyDescent="0.3">
      <c r="E276" s="129"/>
    </row>
    <row r="277" spans="5:5" ht="15.75" customHeight="1" x14ac:dyDescent="0.3">
      <c r="E277" s="129"/>
    </row>
    <row r="278" spans="5:5" ht="15.75" customHeight="1" x14ac:dyDescent="0.3">
      <c r="E278" s="129"/>
    </row>
    <row r="279" spans="5:5" ht="15.75" customHeight="1" x14ac:dyDescent="0.3">
      <c r="E279" s="129"/>
    </row>
    <row r="280" spans="5:5" ht="15.75" customHeight="1" x14ac:dyDescent="0.3">
      <c r="E280" s="129"/>
    </row>
    <row r="281" spans="5:5" ht="15.75" customHeight="1" x14ac:dyDescent="0.3">
      <c r="E281" s="129"/>
    </row>
    <row r="282" spans="5:5" ht="15.75" customHeight="1" x14ac:dyDescent="0.3">
      <c r="E282" s="129"/>
    </row>
    <row r="283" spans="5:5" ht="15.75" customHeight="1" x14ac:dyDescent="0.3">
      <c r="E283" s="129"/>
    </row>
    <row r="284" spans="5:5" ht="15.75" customHeight="1" x14ac:dyDescent="0.3">
      <c r="E284" s="129"/>
    </row>
    <row r="285" spans="5:5" ht="15.75" customHeight="1" x14ac:dyDescent="0.3">
      <c r="E285" s="129"/>
    </row>
    <row r="286" spans="5:5" ht="15.75" customHeight="1" x14ac:dyDescent="0.3">
      <c r="E286" s="129"/>
    </row>
    <row r="287" spans="5:5" ht="15.75" customHeight="1" x14ac:dyDescent="0.3">
      <c r="E287" s="129"/>
    </row>
    <row r="288" spans="5:5" ht="15.75" customHeight="1" x14ac:dyDescent="0.3">
      <c r="E288" s="129"/>
    </row>
    <row r="289" spans="5:5" ht="15.75" customHeight="1" x14ac:dyDescent="0.3">
      <c r="E289" s="129"/>
    </row>
    <row r="290" spans="5:5" ht="15.75" customHeight="1" x14ac:dyDescent="0.3">
      <c r="E290" s="129"/>
    </row>
    <row r="291" spans="5:5" ht="15.75" customHeight="1" x14ac:dyDescent="0.3">
      <c r="E291" s="129"/>
    </row>
    <row r="292" spans="5:5" ht="15.75" customHeight="1" x14ac:dyDescent="0.3">
      <c r="E292" s="129"/>
    </row>
    <row r="293" spans="5:5" ht="15.75" customHeight="1" x14ac:dyDescent="0.3">
      <c r="E293" s="129"/>
    </row>
    <row r="294" spans="5:5" ht="15.75" customHeight="1" x14ac:dyDescent="0.3">
      <c r="E294" s="129"/>
    </row>
    <row r="295" spans="5:5" ht="15.75" customHeight="1" x14ac:dyDescent="0.3">
      <c r="E295" s="129"/>
    </row>
    <row r="296" spans="5:5" ht="15.75" customHeight="1" x14ac:dyDescent="0.3">
      <c r="E296" s="129"/>
    </row>
    <row r="297" spans="5:5" ht="15.75" customHeight="1" x14ac:dyDescent="0.3">
      <c r="E297" s="129"/>
    </row>
    <row r="298" spans="5:5" ht="15.75" customHeight="1" x14ac:dyDescent="0.3">
      <c r="E298" s="129"/>
    </row>
    <row r="299" spans="5:5" ht="15.75" customHeight="1" x14ac:dyDescent="0.3">
      <c r="E299" s="129"/>
    </row>
    <row r="300" spans="5:5" ht="15.75" customHeight="1" x14ac:dyDescent="0.3">
      <c r="E300" s="129"/>
    </row>
    <row r="301" spans="5:5" ht="15.75" customHeight="1" x14ac:dyDescent="0.3">
      <c r="E301" s="129"/>
    </row>
    <row r="302" spans="5:5" ht="15.75" customHeight="1" x14ac:dyDescent="0.3">
      <c r="E302" s="129"/>
    </row>
    <row r="303" spans="5:5" ht="15.75" customHeight="1" x14ac:dyDescent="0.3">
      <c r="E303" s="129"/>
    </row>
    <row r="304" spans="5:5" ht="15.75" customHeight="1" x14ac:dyDescent="0.3">
      <c r="E304" s="129"/>
    </row>
    <row r="305" spans="5:5" ht="15.75" customHeight="1" x14ac:dyDescent="0.3">
      <c r="E305" s="129"/>
    </row>
    <row r="306" spans="5:5" ht="15.75" customHeight="1" x14ac:dyDescent="0.3">
      <c r="E306" s="129"/>
    </row>
    <row r="307" spans="5:5" ht="15.75" customHeight="1" x14ac:dyDescent="0.3">
      <c r="E307" s="129"/>
    </row>
    <row r="308" spans="5:5" ht="15.75" customHeight="1" x14ac:dyDescent="0.3">
      <c r="E308" s="129"/>
    </row>
    <row r="309" spans="5:5" ht="15.75" customHeight="1" x14ac:dyDescent="0.3">
      <c r="E309" s="129"/>
    </row>
    <row r="310" spans="5:5" ht="15.75" customHeight="1" x14ac:dyDescent="0.3">
      <c r="E310" s="129"/>
    </row>
    <row r="311" spans="5:5" ht="15.75" customHeight="1" x14ac:dyDescent="0.3">
      <c r="E311" s="129"/>
    </row>
    <row r="312" spans="5:5" ht="15.75" customHeight="1" x14ac:dyDescent="0.3">
      <c r="E312" s="129"/>
    </row>
    <row r="313" spans="5:5" ht="15.75" customHeight="1" x14ac:dyDescent="0.3">
      <c r="E313" s="129"/>
    </row>
    <row r="314" spans="5:5" ht="15.75" customHeight="1" x14ac:dyDescent="0.3">
      <c r="E314" s="129"/>
    </row>
    <row r="315" spans="5:5" ht="15.75" customHeight="1" x14ac:dyDescent="0.3">
      <c r="E315" s="129"/>
    </row>
    <row r="316" spans="5:5" ht="15.75" customHeight="1" x14ac:dyDescent="0.3">
      <c r="E316" s="129"/>
    </row>
    <row r="317" spans="5:5" ht="15.75" customHeight="1" x14ac:dyDescent="0.3">
      <c r="E317" s="129"/>
    </row>
    <row r="318" spans="5:5" ht="15.75" customHeight="1" x14ac:dyDescent="0.3">
      <c r="E318" s="129"/>
    </row>
    <row r="319" spans="5:5" ht="15.75" customHeight="1" x14ac:dyDescent="0.3">
      <c r="E319" s="129"/>
    </row>
    <row r="320" spans="5:5" ht="15.75" customHeight="1" x14ac:dyDescent="0.3">
      <c r="E320" s="129"/>
    </row>
    <row r="321" spans="5:5" ht="15.75" customHeight="1" x14ac:dyDescent="0.3">
      <c r="E321" s="129"/>
    </row>
    <row r="322" spans="5:5" ht="15.75" customHeight="1" x14ac:dyDescent="0.3">
      <c r="E322" s="129"/>
    </row>
    <row r="323" spans="5:5" ht="15.75" customHeight="1" x14ac:dyDescent="0.3">
      <c r="E323" s="129"/>
    </row>
    <row r="324" spans="5:5" ht="15.75" customHeight="1" x14ac:dyDescent="0.3">
      <c r="E324" s="129"/>
    </row>
    <row r="325" spans="5:5" ht="15.75" customHeight="1" x14ac:dyDescent="0.3">
      <c r="E325" s="129"/>
    </row>
    <row r="326" spans="5:5" ht="15.75" customHeight="1" x14ac:dyDescent="0.3">
      <c r="E326" s="129"/>
    </row>
    <row r="327" spans="5:5" ht="15.75" customHeight="1" x14ac:dyDescent="0.3">
      <c r="E327" s="129"/>
    </row>
    <row r="328" spans="5:5" ht="15.75" customHeight="1" x14ac:dyDescent="0.3">
      <c r="E328" s="129"/>
    </row>
    <row r="329" spans="5:5" ht="15.75" customHeight="1" x14ac:dyDescent="0.3">
      <c r="E329" s="129"/>
    </row>
    <row r="330" spans="5:5" ht="15.75" customHeight="1" x14ac:dyDescent="0.3">
      <c r="E330" s="129"/>
    </row>
    <row r="331" spans="5:5" ht="15.75" customHeight="1" x14ac:dyDescent="0.3">
      <c r="E331" s="129"/>
    </row>
    <row r="332" spans="5:5" ht="15.75" customHeight="1" x14ac:dyDescent="0.3">
      <c r="E332" s="129"/>
    </row>
    <row r="333" spans="5:5" ht="15.75" customHeight="1" x14ac:dyDescent="0.3">
      <c r="E333" s="129"/>
    </row>
    <row r="334" spans="5:5" ht="15.75" customHeight="1" x14ac:dyDescent="0.3">
      <c r="E334" s="129"/>
    </row>
    <row r="335" spans="5:5" ht="15.75" customHeight="1" x14ac:dyDescent="0.3">
      <c r="E335" s="129"/>
    </row>
    <row r="336" spans="5:5" ht="15.75" customHeight="1" x14ac:dyDescent="0.3">
      <c r="E336" s="129"/>
    </row>
    <row r="337" spans="5:5" ht="15.75" customHeight="1" x14ac:dyDescent="0.3">
      <c r="E337" s="129"/>
    </row>
    <row r="338" spans="5:5" ht="15.75" customHeight="1" x14ac:dyDescent="0.3">
      <c r="E338" s="129"/>
    </row>
    <row r="339" spans="5:5" ht="15.75" customHeight="1" x14ac:dyDescent="0.3">
      <c r="E339" s="129"/>
    </row>
    <row r="340" spans="5:5" ht="15.75" customHeight="1" x14ac:dyDescent="0.3">
      <c r="E340" s="129"/>
    </row>
    <row r="341" spans="5:5" ht="15.75" customHeight="1" x14ac:dyDescent="0.3">
      <c r="E341" s="129"/>
    </row>
    <row r="342" spans="5:5" ht="15.75" customHeight="1" x14ac:dyDescent="0.3">
      <c r="E342" s="129"/>
    </row>
    <row r="343" spans="5:5" ht="15.75" customHeight="1" x14ac:dyDescent="0.3">
      <c r="E343" s="129"/>
    </row>
    <row r="344" spans="5:5" ht="15.75" customHeight="1" x14ac:dyDescent="0.3">
      <c r="E344" s="129"/>
    </row>
    <row r="345" spans="5:5" ht="15.75" customHeight="1" x14ac:dyDescent="0.3">
      <c r="E345" s="129"/>
    </row>
    <row r="346" spans="5:5" ht="15.75" customHeight="1" x14ac:dyDescent="0.3">
      <c r="E346" s="129"/>
    </row>
    <row r="347" spans="5:5" ht="15.75" customHeight="1" x14ac:dyDescent="0.3">
      <c r="E347" s="129"/>
    </row>
    <row r="348" spans="5:5" ht="15.75" customHeight="1" x14ac:dyDescent="0.3">
      <c r="E348" s="129"/>
    </row>
    <row r="349" spans="5:5" ht="15.75" customHeight="1" x14ac:dyDescent="0.3">
      <c r="E349" s="129"/>
    </row>
    <row r="350" spans="5:5" ht="15.75" customHeight="1" x14ac:dyDescent="0.3">
      <c r="E350" s="129"/>
    </row>
    <row r="351" spans="5:5" ht="15.75" customHeight="1" x14ac:dyDescent="0.3">
      <c r="E351" s="129"/>
    </row>
    <row r="352" spans="5:5" ht="15.75" customHeight="1" x14ac:dyDescent="0.3">
      <c r="E352" s="129"/>
    </row>
    <row r="353" spans="5:5" ht="15.75" customHeight="1" x14ac:dyDescent="0.3">
      <c r="E353" s="129"/>
    </row>
    <row r="354" spans="5:5" ht="15.75" customHeight="1" x14ac:dyDescent="0.3">
      <c r="E354" s="129"/>
    </row>
    <row r="355" spans="5:5" ht="15.75" customHeight="1" x14ac:dyDescent="0.3">
      <c r="E355" s="129"/>
    </row>
    <row r="356" spans="5:5" ht="15.75" customHeight="1" x14ac:dyDescent="0.3">
      <c r="E356" s="129"/>
    </row>
    <row r="357" spans="5:5" ht="15.75" customHeight="1" x14ac:dyDescent="0.3">
      <c r="E357" s="129"/>
    </row>
    <row r="358" spans="5:5" ht="15.75" customHeight="1" x14ac:dyDescent="0.3">
      <c r="E358" s="129"/>
    </row>
    <row r="359" spans="5:5" ht="15.75" customHeight="1" x14ac:dyDescent="0.3">
      <c r="E359" s="129"/>
    </row>
    <row r="360" spans="5:5" ht="15.75" customHeight="1" x14ac:dyDescent="0.3">
      <c r="E360" s="129"/>
    </row>
    <row r="361" spans="5:5" ht="15.75" customHeight="1" x14ac:dyDescent="0.3">
      <c r="E361" s="129"/>
    </row>
    <row r="362" spans="5:5" ht="15.75" customHeight="1" x14ac:dyDescent="0.3">
      <c r="E362" s="129"/>
    </row>
    <row r="363" spans="5:5" ht="15.75" customHeight="1" x14ac:dyDescent="0.3">
      <c r="E363" s="129"/>
    </row>
    <row r="364" spans="5:5" ht="15.75" customHeight="1" x14ac:dyDescent="0.3">
      <c r="E364" s="129"/>
    </row>
    <row r="365" spans="5:5" ht="15.75" customHeight="1" x14ac:dyDescent="0.3">
      <c r="E365" s="129"/>
    </row>
    <row r="366" spans="5:5" ht="15.75" customHeight="1" x14ac:dyDescent="0.3">
      <c r="E366" s="129"/>
    </row>
    <row r="367" spans="5:5" ht="15.75" customHeight="1" x14ac:dyDescent="0.3">
      <c r="E367" s="129"/>
    </row>
    <row r="368" spans="5:5" ht="15.75" customHeight="1" x14ac:dyDescent="0.3">
      <c r="E368" s="129"/>
    </row>
    <row r="369" spans="5:5" ht="15.75" customHeight="1" x14ac:dyDescent="0.3">
      <c r="E369" s="129"/>
    </row>
    <row r="370" spans="5:5" ht="15.75" customHeight="1" x14ac:dyDescent="0.3">
      <c r="E370" s="129"/>
    </row>
    <row r="371" spans="5:5" ht="15.75" customHeight="1" x14ac:dyDescent="0.3">
      <c r="E371" s="129"/>
    </row>
    <row r="372" spans="5:5" ht="15.75" customHeight="1" x14ac:dyDescent="0.3">
      <c r="E372" s="129"/>
    </row>
    <row r="373" spans="5:5" ht="15.75" customHeight="1" x14ac:dyDescent="0.3">
      <c r="E373" s="129"/>
    </row>
    <row r="374" spans="5:5" ht="15.75" customHeight="1" x14ac:dyDescent="0.3">
      <c r="E374" s="129"/>
    </row>
    <row r="375" spans="5:5" ht="15.75" customHeight="1" x14ac:dyDescent="0.3">
      <c r="E375" s="129"/>
    </row>
    <row r="376" spans="5:5" ht="15.75" customHeight="1" x14ac:dyDescent="0.3">
      <c r="E376" s="129"/>
    </row>
    <row r="377" spans="5:5" ht="15.75" customHeight="1" x14ac:dyDescent="0.3">
      <c r="E377" s="129"/>
    </row>
    <row r="378" spans="5:5" ht="15.75" customHeight="1" x14ac:dyDescent="0.3">
      <c r="E378" s="129"/>
    </row>
    <row r="379" spans="5:5" ht="15.75" customHeight="1" x14ac:dyDescent="0.3">
      <c r="E379" s="129"/>
    </row>
    <row r="380" spans="5:5" ht="15.75" customHeight="1" x14ac:dyDescent="0.3">
      <c r="E380" s="129"/>
    </row>
    <row r="381" spans="5:5" ht="15.75" customHeight="1" x14ac:dyDescent="0.3">
      <c r="E381" s="129"/>
    </row>
    <row r="382" spans="5:5" ht="15.75" customHeight="1" x14ac:dyDescent="0.3">
      <c r="E382" s="129"/>
    </row>
    <row r="383" spans="5:5" ht="15.75" customHeight="1" x14ac:dyDescent="0.3">
      <c r="E383" s="129"/>
    </row>
    <row r="384" spans="5:5" ht="15.75" customHeight="1" x14ac:dyDescent="0.3">
      <c r="E384" s="129"/>
    </row>
    <row r="385" spans="5:5" ht="15.75" customHeight="1" x14ac:dyDescent="0.3">
      <c r="E385" s="129"/>
    </row>
    <row r="386" spans="5:5" ht="15.75" customHeight="1" x14ac:dyDescent="0.3">
      <c r="E386" s="129"/>
    </row>
    <row r="387" spans="5:5" ht="15.75" customHeight="1" x14ac:dyDescent="0.3">
      <c r="E387" s="129"/>
    </row>
    <row r="388" spans="5:5" ht="15.75" customHeight="1" x14ac:dyDescent="0.3">
      <c r="E388" s="129"/>
    </row>
    <row r="389" spans="5:5" ht="15.75" customHeight="1" x14ac:dyDescent="0.3">
      <c r="E389" s="129"/>
    </row>
    <row r="390" spans="5:5" ht="15.75" customHeight="1" x14ac:dyDescent="0.3">
      <c r="E390" s="129"/>
    </row>
    <row r="391" spans="5:5" ht="15.75" customHeight="1" x14ac:dyDescent="0.3">
      <c r="E391" s="129"/>
    </row>
    <row r="392" spans="5:5" ht="15.75" customHeight="1" x14ac:dyDescent="0.3">
      <c r="E392" s="129"/>
    </row>
    <row r="393" spans="5:5" ht="15.75" customHeight="1" x14ac:dyDescent="0.3">
      <c r="E393" s="129"/>
    </row>
    <row r="394" spans="5:5" ht="15.75" customHeight="1" x14ac:dyDescent="0.3">
      <c r="E394" s="129"/>
    </row>
    <row r="395" spans="5:5" ht="15.75" customHeight="1" x14ac:dyDescent="0.3">
      <c r="E395" s="129"/>
    </row>
    <row r="396" spans="5:5" ht="15.75" customHeight="1" x14ac:dyDescent="0.3">
      <c r="E396" s="129"/>
    </row>
    <row r="397" spans="5:5" ht="15.75" customHeight="1" x14ac:dyDescent="0.3">
      <c r="E397" s="129"/>
    </row>
    <row r="398" spans="5:5" ht="15.75" customHeight="1" x14ac:dyDescent="0.3">
      <c r="E398" s="129"/>
    </row>
    <row r="399" spans="5:5" ht="15.75" customHeight="1" x14ac:dyDescent="0.3">
      <c r="E399" s="129"/>
    </row>
    <row r="400" spans="5:5" ht="15.75" customHeight="1" x14ac:dyDescent="0.3">
      <c r="E400" s="129"/>
    </row>
    <row r="401" spans="5:5" ht="15.75" customHeight="1" x14ac:dyDescent="0.3">
      <c r="E401" s="129"/>
    </row>
    <row r="402" spans="5:5" ht="15.75" customHeight="1" x14ac:dyDescent="0.3">
      <c r="E402" s="129"/>
    </row>
    <row r="403" spans="5:5" ht="15.75" customHeight="1" x14ac:dyDescent="0.3">
      <c r="E403" s="129"/>
    </row>
    <row r="404" spans="5:5" ht="15.75" customHeight="1" x14ac:dyDescent="0.3">
      <c r="E404" s="129"/>
    </row>
    <row r="405" spans="5:5" ht="15.75" customHeight="1" x14ac:dyDescent="0.3">
      <c r="E405" s="129"/>
    </row>
    <row r="406" spans="5:5" ht="15.75" customHeight="1" x14ac:dyDescent="0.3">
      <c r="E406" s="129"/>
    </row>
    <row r="407" spans="5:5" ht="15.75" customHeight="1" x14ac:dyDescent="0.3">
      <c r="E407" s="129"/>
    </row>
    <row r="408" spans="5:5" ht="15.75" customHeight="1" x14ac:dyDescent="0.3">
      <c r="E408" s="129"/>
    </row>
    <row r="409" spans="5:5" ht="15.75" customHeight="1" x14ac:dyDescent="0.3">
      <c r="E409" s="129"/>
    </row>
    <row r="410" spans="5:5" ht="15.75" customHeight="1" x14ac:dyDescent="0.3">
      <c r="E410" s="129"/>
    </row>
    <row r="411" spans="5:5" ht="15.75" customHeight="1" x14ac:dyDescent="0.3">
      <c r="E411" s="129"/>
    </row>
    <row r="412" spans="5:5" ht="15.75" customHeight="1" x14ac:dyDescent="0.3">
      <c r="E412" s="129"/>
    </row>
    <row r="413" spans="5:5" ht="15.75" customHeight="1" x14ac:dyDescent="0.3">
      <c r="E413" s="129"/>
    </row>
    <row r="414" spans="5:5" ht="15.75" customHeight="1" x14ac:dyDescent="0.3">
      <c r="E414" s="129"/>
    </row>
    <row r="415" spans="5:5" ht="15.75" customHeight="1" x14ac:dyDescent="0.3">
      <c r="E415" s="129"/>
    </row>
    <row r="416" spans="5:5" ht="15.75" customHeight="1" x14ac:dyDescent="0.3">
      <c r="E416" s="129"/>
    </row>
    <row r="417" spans="5:5" ht="15.75" customHeight="1" x14ac:dyDescent="0.3">
      <c r="E417" s="129"/>
    </row>
    <row r="418" spans="5:5" ht="15.75" customHeight="1" x14ac:dyDescent="0.3">
      <c r="E418" s="129"/>
    </row>
    <row r="419" spans="5:5" ht="15.75" customHeight="1" x14ac:dyDescent="0.3">
      <c r="E419" s="129"/>
    </row>
    <row r="420" spans="5:5" ht="15.75" customHeight="1" x14ac:dyDescent="0.3">
      <c r="E420" s="129"/>
    </row>
    <row r="421" spans="5:5" ht="15.75" customHeight="1" x14ac:dyDescent="0.3">
      <c r="E421" s="129"/>
    </row>
    <row r="422" spans="5:5" ht="15.75" customHeight="1" x14ac:dyDescent="0.3">
      <c r="E422" s="129"/>
    </row>
    <row r="423" spans="5:5" ht="15.75" customHeight="1" x14ac:dyDescent="0.3">
      <c r="E423" s="129"/>
    </row>
    <row r="424" spans="5:5" ht="15.75" customHeight="1" x14ac:dyDescent="0.3">
      <c r="E424" s="129"/>
    </row>
    <row r="425" spans="5:5" ht="15.75" customHeight="1" x14ac:dyDescent="0.3">
      <c r="E425" s="129"/>
    </row>
    <row r="426" spans="5:5" ht="15.75" customHeight="1" x14ac:dyDescent="0.3">
      <c r="E426" s="129"/>
    </row>
    <row r="427" spans="5:5" ht="15.75" customHeight="1" x14ac:dyDescent="0.3">
      <c r="E427" s="129"/>
    </row>
    <row r="428" spans="5:5" ht="15.75" customHeight="1" x14ac:dyDescent="0.3">
      <c r="E428" s="129"/>
    </row>
    <row r="429" spans="5:5" ht="15.75" customHeight="1" x14ac:dyDescent="0.3">
      <c r="E429" s="129"/>
    </row>
    <row r="430" spans="5:5" ht="15.75" customHeight="1" x14ac:dyDescent="0.3">
      <c r="E430" s="129"/>
    </row>
    <row r="431" spans="5:5" ht="15.75" customHeight="1" x14ac:dyDescent="0.3">
      <c r="E431" s="129"/>
    </row>
    <row r="432" spans="5:5" ht="15.75" customHeight="1" x14ac:dyDescent="0.3">
      <c r="E432" s="129"/>
    </row>
    <row r="433" spans="5:5" ht="15.75" customHeight="1" x14ac:dyDescent="0.3">
      <c r="E433" s="129"/>
    </row>
    <row r="434" spans="5:5" ht="15.75" customHeight="1" x14ac:dyDescent="0.3">
      <c r="E434" s="129"/>
    </row>
    <row r="435" spans="5:5" ht="15.75" customHeight="1" x14ac:dyDescent="0.3">
      <c r="E435" s="129"/>
    </row>
    <row r="436" spans="5:5" ht="15.75" customHeight="1" x14ac:dyDescent="0.3">
      <c r="E436" s="129"/>
    </row>
    <row r="437" spans="5:5" ht="15.75" customHeight="1" x14ac:dyDescent="0.3">
      <c r="E437" s="129"/>
    </row>
    <row r="438" spans="5:5" ht="15.75" customHeight="1" x14ac:dyDescent="0.3">
      <c r="E438" s="129"/>
    </row>
    <row r="439" spans="5:5" ht="15.75" customHeight="1" x14ac:dyDescent="0.3">
      <c r="E439" s="129"/>
    </row>
    <row r="440" spans="5:5" ht="15.75" customHeight="1" x14ac:dyDescent="0.3">
      <c r="E440" s="129"/>
    </row>
    <row r="441" spans="5:5" ht="15.75" customHeight="1" x14ac:dyDescent="0.3">
      <c r="E441" s="129"/>
    </row>
    <row r="442" spans="5:5" ht="15.75" customHeight="1" x14ac:dyDescent="0.3">
      <c r="E442" s="129"/>
    </row>
    <row r="443" spans="5:5" ht="15.75" customHeight="1" x14ac:dyDescent="0.3">
      <c r="E443" s="129"/>
    </row>
    <row r="444" spans="5:5" ht="15.75" customHeight="1" x14ac:dyDescent="0.3">
      <c r="E444" s="129"/>
    </row>
    <row r="445" spans="5:5" ht="15.75" customHeight="1" x14ac:dyDescent="0.3">
      <c r="E445" s="129"/>
    </row>
    <row r="446" spans="5:5" ht="15.75" customHeight="1" x14ac:dyDescent="0.3">
      <c r="E446" s="129"/>
    </row>
    <row r="447" spans="5:5" ht="15.75" customHeight="1" x14ac:dyDescent="0.3">
      <c r="E447" s="129"/>
    </row>
    <row r="448" spans="5:5" ht="15.75" customHeight="1" x14ac:dyDescent="0.3">
      <c r="E448" s="129"/>
    </row>
    <row r="449" spans="5:5" ht="15.75" customHeight="1" x14ac:dyDescent="0.3">
      <c r="E449" s="129"/>
    </row>
    <row r="450" spans="5:5" ht="15.75" customHeight="1" x14ac:dyDescent="0.3">
      <c r="E450" s="129"/>
    </row>
    <row r="451" spans="5:5" ht="15.75" customHeight="1" x14ac:dyDescent="0.3">
      <c r="E451" s="129"/>
    </row>
    <row r="452" spans="5:5" ht="15.75" customHeight="1" x14ac:dyDescent="0.3">
      <c r="E452" s="129"/>
    </row>
    <row r="453" spans="5:5" ht="15.75" customHeight="1" x14ac:dyDescent="0.3">
      <c r="E453" s="129"/>
    </row>
    <row r="454" spans="5:5" ht="15.75" customHeight="1" x14ac:dyDescent="0.3">
      <c r="E454" s="129"/>
    </row>
    <row r="455" spans="5:5" ht="15.75" customHeight="1" x14ac:dyDescent="0.3">
      <c r="E455" s="129"/>
    </row>
    <row r="456" spans="5:5" ht="15.75" customHeight="1" x14ac:dyDescent="0.3">
      <c r="E456" s="129"/>
    </row>
    <row r="457" spans="5:5" ht="15.75" customHeight="1" x14ac:dyDescent="0.3">
      <c r="E457" s="129"/>
    </row>
    <row r="458" spans="5:5" ht="15.75" customHeight="1" x14ac:dyDescent="0.3">
      <c r="E458" s="129"/>
    </row>
    <row r="459" spans="5:5" ht="15.75" customHeight="1" x14ac:dyDescent="0.3">
      <c r="E459" s="129"/>
    </row>
    <row r="460" spans="5:5" ht="15.75" customHeight="1" x14ac:dyDescent="0.3">
      <c r="E460" s="129"/>
    </row>
    <row r="461" spans="5:5" ht="15.75" customHeight="1" x14ac:dyDescent="0.3">
      <c r="E461" s="129"/>
    </row>
    <row r="462" spans="5:5" ht="15.75" customHeight="1" x14ac:dyDescent="0.3">
      <c r="E462" s="129"/>
    </row>
    <row r="463" spans="5:5" ht="15.75" customHeight="1" x14ac:dyDescent="0.3">
      <c r="E463" s="129"/>
    </row>
    <row r="464" spans="5:5" ht="15.75" customHeight="1" x14ac:dyDescent="0.3">
      <c r="E464" s="129"/>
    </row>
    <row r="465" spans="5:5" ht="15.75" customHeight="1" x14ac:dyDescent="0.3">
      <c r="E465" s="129"/>
    </row>
    <row r="466" spans="5:5" ht="15.75" customHeight="1" x14ac:dyDescent="0.3">
      <c r="E466" s="129"/>
    </row>
    <row r="467" spans="5:5" ht="15.75" customHeight="1" x14ac:dyDescent="0.3">
      <c r="E467" s="129"/>
    </row>
    <row r="468" spans="5:5" ht="15.75" customHeight="1" x14ac:dyDescent="0.3">
      <c r="E468" s="129"/>
    </row>
    <row r="469" spans="5:5" ht="15.75" customHeight="1" x14ac:dyDescent="0.3">
      <c r="E469" s="129"/>
    </row>
    <row r="470" spans="5:5" ht="15.75" customHeight="1" x14ac:dyDescent="0.3">
      <c r="E470" s="129"/>
    </row>
    <row r="471" spans="5:5" ht="15.75" customHeight="1" x14ac:dyDescent="0.3">
      <c r="E471" s="129"/>
    </row>
    <row r="472" spans="5:5" ht="15.75" customHeight="1" x14ac:dyDescent="0.3">
      <c r="E472" s="129"/>
    </row>
    <row r="473" spans="5:5" ht="15.75" customHeight="1" x14ac:dyDescent="0.3">
      <c r="E473" s="129"/>
    </row>
    <row r="474" spans="5:5" ht="15.75" customHeight="1" x14ac:dyDescent="0.3">
      <c r="E474" s="129"/>
    </row>
    <row r="475" spans="5:5" ht="15.75" customHeight="1" x14ac:dyDescent="0.3">
      <c r="E475" s="129"/>
    </row>
    <row r="476" spans="5:5" ht="15.75" customHeight="1" x14ac:dyDescent="0.3">
      <c r="E476" s="129"/>
    </row>
    <row r="477" spans="5:5" ht="15.75" customHeight="1" x14ac:dyDescent="0.3">
      <c r="E477" s="129"/>
    </row>
    <row r="478" spans="5:5" ht="15.75" customHeight="1" x14ac:dyDescent="0.3">
      <c r="E478" s="129"/>
    </row>
    <row r="479" spans="5:5" ht="15.75" customHeight="1" x14ac:dyDescent="0.3">
      <c r="E479" s="129"/>
    </row>
    <row r="480" spans="5:5" ht="15.75" customHeight="1" x14ac:dyDescent="0.3">
      <c r="E480" s="129"/>
    </row>
    <row r="481" spans="5:5" ht="15.75" customHeight="1" x14ac:dyDescent="0.3">
      <c r="E481" s="129"/>
    </row>
    <row r="482" spans="5:5" ht="15.75" customHeight="1" x14ac:dyDescent="0.3">
      <c r="E482" s="129"/>
    </row>
    <row r="483" spans="5:5" ht="15.75" customHeight="1" x14ac:dyDescent="0.3">
      <c r="E483" s="129"/>
    </row>
    <row r="484" spans="5:5" ht="15.75" customHeight="1" x14ac:dyDescent="0.3">
      <c r="E484" s="129"/>
    </row>
    <row r="485" spans="5:5" ht="15.75" customHeight="1" x14ac:dyDescent="0.3">
      <c r="E485" s="129"/>
    </row>
    <row r="486" spans="5:5" ht="15.75" customHeight="1" x14ac:dyDescent="0.3">
      <c r="E486" s="129"/>
    </row>
    <row r="487" spans="5:5" ht="15.75" customHeight="1" x14ac:dyDescent="0.3">
      <c r="E487" s="129"/>
    </row>
    <row r="488" spans="5:5" ht="15.75" customHeight="1" x14ac:dyDescent="0.3">
      <c r="E488" s="129"/>
    </row>
    <row r="489" spans="5:5" ht="15.75" customHeight="1" x14ac:dyDescent="0.3">
      <c r="E489" s="129"/>
    </row>
    <row r="490" spans="5:5" ht="15.75" customHeight="1" x14ac:dyDescent="0.3">
      <c r="E490" s="129"/>
    </row>
    <row r="491" spans="5:5" ht="15.75" customHeight="1" x14ac:dyDescent="0.3">
      <c r="E491" s="129"/>
    </row>
    <row r="492" spans="5:5" ht="15.75" customHeight="1" x14ac:dyDescent="0.3">
      <c r="E492" s="129"/>
    </row>
    <row r="493" spans="5:5" ht="15.75" customHeight="1" x14ac:dyDescent="0.3">
      <c r="E493" s="129"/>
    </row>
    <row r="494" spans="5:5" ht="15.75" customHeight="1" x14ac:dyDescent="0.3">
      <c r="E494" s="129"/>
    </row>
    <row r="495" spans="5:5" ht="15.75" customHeight="1" x14ac:dyDescent="0.3">
      <c r="E495" s="129"/>
    </row>
    <row r="496" spans="5:5" ht="15.75" customHeight="1" x14ac:dyDescent="0.3">
      <c r="E496" s="129"/>
    </row>
    <row r="497" spans="5:5" ht="15.75" customHeight="1" x14ac:dyDescent="0.3">
      <c r="E497" s="129"/>
    </row>
    <row r="498" spans="5:5" ht="15.75" customHeight="1" x14ac:dyDescent="0.3">
      <c r="E498" s="129"/>
    </row>
    <row r="499" spans="5:5" ht="15.75" customHeight="1" x14ac:dyDescent="0.3">
      <c r="E499" s="129"/>
    </row>
    <row r="500" spans="5:5" ht="15.75" customHeight="1" x14ac:dyDescent="0.3">
      <c r="E500" s="129"/>
    </row>
    <row r="501" spans="5:5" ht="15.75" customHeight="1" x14ac:dyDescent="0.3">
      <c r="E501" s="129"/>
    </row>
    <row r="502" spans="5:5" ht="15.75" customHeight="1" x14ac:dyDescent="0.3">
      <c r="E502" s="129"/>
    </row>
    <row r="503" spans="5:5" ht="15.75" customHeight="1" x14ac:dyDescent="0.3">
      <c r="E503" s="129"/>
    </row>
    <row r="504" spans="5:5" ht="15.75" customHeight="1" x14ac:dyDescent="0.3">
      <c r="E504" s="129"/>
    </row>
    <row r="505" spans="5:5" ht="15.75" customHeight="1" x14ac:dyDescent="0.3">
      <c r="E505" s="129"/>
    </row>
    <row r="506" spans="5:5" ht="15.75" customHeight="1" x14ac:dyDescent="0.3">
      <c r="E506" s="129"/>
    </row>
    <row r="507" spans="5:5" ht="15.75" customHeight="1" x14ac:dyDescent="0.3">
      <c r="E507" s="129"/>
    </row>
    <row r="508" spans="5:5" ht="15.75" customHeight="1" x14ac:dyDescent="0.3">
      <c r="E508" s="129"/>
    </row>
    <row r="509" spans="5:5" ht="15.75" customHeight="1" x14ac:dyDescent="0.3">
      <c r="E509" s="129"/>
    </row>
    <row r="510" spans="5:5" ht="15.75" customHeight="1" x14ac:dyDescent="0.3">
      <c r="E510" s="129"/>
    </row>
    <row r="511" spans="5:5" ht="15.75" customHeight="1" x14ac:dyDescent="0.3">
      <c r="E511" s="129"/>
    </row>
    <row r="512" spans="5:5" ht="15.75" customHeight="1" x14ac:dyDescent="0.3">
      <c r="E512" s="129"/>
    </row>
    <row r="513" spans="5:5" ht="15.75" customHeight="1" x14ac:dyDescent="0.3">
      <c r="E513" s="129"/>
    </row>
    <row r="514" spans="5:5" ht="15.75" customHeight="1" x14ac:dyDescent="0.3">
      <c r="E514" s="129"/>
    </row>
    <row r="515" spans="5:5" ht="15.75" customHeight="1" x14ac:dyDescent="0.3">
      <c r="E515" s="129"/>
    </row>
    <row r="516" spans="5:5" ht="15.75" customHeight="1" x14ac:dyDescent="0.3">
      <c r="E516" s="129"/>
    </row>
    <row r="517" spans="5:5" ht="15.75" customHeight="1" x14ac:dyDescent="0.3">
      <c r="E517" s="129"/>
    </row>
    <row r="518" spans="5:5" ht="15.75" customHeight="1" x14ac:dyDescent="0.3">
      <c r="E518" s="129"/>
    </row>
    <row r="519" spans="5:5" ht="15.75" customHeight="1" x14ac:dyDescent="0.3">
      <c r="E519" s="129"/>
    </row>
    <row r="520" spans="5:5" ht="15.75" customHeight="1" x14ac:dyDescent="0.3">
      <c r="E520" s="129"/>
    </row>
    <row r="521" spans="5:5" ht="15.75" customHeight="1" x14ac:dyDescent="0.3">
      <c r="E521" s="129"/>
    </row>
    <row r="522" spans="5:5" ht="15.75" customHeight="1" x14ac:dyDescent="0.3">
      <c r="E522" s="129"/>
    </row>
    <row r="523" spans="5:5" ht="15.75" customHeight="1" x14ac:dyDescent="0.3">
      <c r="E523" s="129"/>
    </row>
    <row r="524" spans="5:5" ht="15.75" customHeight="1" x14ac:dyDescent="0.3">
      <c r="E524" s="129"/>
    </row>
    <row r="525" spans="5:5" ht="15.75" customHeight="1" x14ac:dyDescent="0.3">
      <c r="E525" s="129"/>
    </row>
    <row r="526" spans="5:5" ht="15.75" customHeight="1" x14ac:dyDescent="0.3">
      <c r="E526" s="129"/>
    </row>
    <row r="527" spans="5:5" ht="15.75" customHeight="1" x14ac:dyDescent="0.3">
      <c r="E527" s="129"/>
    </row>
    <row r="528" spans="5:5" ht="15.75" customHeight="1" x14ac:dyDescent="0.3">
      <c r="E528" s="129"/>
    </row>
    <row r="529" spans="5:5" ht="15.75" customHeight="1" x14ac:dyDescent="0.3">
      <c r="E529" s="129"/>
    </row>
    <row r="530" spans="5:5" ht="15.75" customHeight="1" x14ac:dyDescent="0.3">
      <c r="E530" s="129"/>
    </row>
    <row r="531" spans="5:5" ht="15.75" customHeight="1" x14ac:dyDescent="0.3">
      <c r="E531" s="129"/>
    </row>
    <row r="532" spans="5:5" ht="15.75" customHeight="1" x14ac:dyDescent="0.3">
      <c r="E532" s="129"/>
    </row>
    <row r="533" spans="5:5" ht="15.75" customHeight="1" x14ac:dyDescent="0.3">
      <c r="E533" s="129"/>
    </row>
    <row r="534" spans="5:5" ht="15.75" customHeight="1" x14ac:dyDescent="0.3">
      <c r="E534" s="129"/>
    </row>
    <row r="535" spans="5:5" ht="15.75" customHeight="1" x14ac:dyDescent="0.3">
      <c r="E535" s="129"/>
    </row>
    <row r="536" spans="5:5" ht="15.75" customHeight="1" x14ac:dyDescent="0.3">
      <c r="E536" s="129"/>
    </row>
    <row r="537" spans="5:5" ht="15.75" customHeight="1" x14ac:dyDescent="0.3">
      <c r="E537" s="129"/>
    </row>
    <row r="538" spans="5:5" ht="15.75" customHeight="1" x14ac:dyDescent="0.3">
      <c r="E538" s="129"/>
    </row>
    <row r="539" spans="5:5" ht="15.75" customHeight="1" x14ac:dyDescent="0.3">
      <c r="E539" s="129"/>
    </row>
    <row r="540" spans="5:5" ht="15.75" customHeight="1" x14ac:dyDescent="0.3">
      <c r="E540" s="129"/>
    </row>
    <row r="541" spans="5:5" ht="15.75" customHeight="1" x14ac:dyDescent="0.3">
      <c r="E541" s="129"/>
    </row>
    <row r="542" spans="5:5" ht="15.75" customHeight="1" x14ac:dyDescent="0.3">
      <c r="E542" s="129"/>
    </row>
    <row r="543" spans="5:5" ht="15.75" customHeight="1" x14ac:dyDescent="0.3">
      <c r="E543" s="129"/>
    </row>
    <row r="544" spans="5:5" ht="15.75" customHeight="1" x14ac:dyDescent="0.3">
      <c r="E544" s="129"/>
    </row>
    <row r="545" spans="5:5" ht="15.75" customHeight="1" x14ac:dyDescent="0.3">
      <c r="E545" s="129"/>
    </row>
    <row r="546" spans="5:5" ht="15.75" customHeight="1" x14ac:dyDescent="0.3">
      <c r="E546" s="129"/>
    </row>
    <row r="547" spans="5:5" ht="15.75" customHeight="1" x14ac:dyDescent="0.3">
      <c r="E547" s="129"/>
    </row>
    <row r="548" spans="5:5" ht="15.75" customHeight="1" x14ac:dyDescent="0.3">
      <c r="E548" s="129"/>
    </row>
    <row r="549" spans="5:5" ht="15.75" customHeight="1" x14ac:dyDescent="0.3">
      <c r="E549" s="129"/>
    </row>
    <row r="550" spans="5:5" ht="15.75" customHeight="1" x14ac:dyDescent="0.3">
      <c r="E550" s="129"/>
    </row>
    <row r="551" spans="5:5" ht="15.75" customHeight="1" x14ac:dyDescent="0.3">
      <c r="E551" s="129"/>
    </row>
    <row r="552" spans="5:5" ht="15.75" customHeight="1" x14ac:dyDescent="0.3">
      <c r="E552" s="129"/>
    </row>
    <row r="553" spans="5:5" ht="15.75" customHeight="1" x14ac:dyDescent="0.3">
      <c r="E553" s="129"/>
    </row>
    <row r="554" spans="5:5" ht="15.75" customHeight="1" x14ac:dyDescent="0.3">
      <c r="E554" s="129"/>
    </row>
    <row r="555" spans="5:5" ht="15.75" customHeight="1" x14ac:dyDescent="0.3">
      <c r="E555" s="129"/>
    </row>
    <row r="556" spans="5:5" ht="15.75" customHeight="1" x14ac:dyDescent="0.3">
      <c r="E556" s="129"/>
    </row>
    <row r="557" spans="5:5" ht="15.75" customHeight="1" x14ac:dyDescent="0.3">
      <c r="E557" s="129"/>
    </row>
    <row r="558" spans="5:5" ht="15.75" customHeight="1" x14ac:dyDescent="0.3">
      <c r="E558" s="129"/>
    </row>
    <row r="559" spans="5:5" ht="15.75" customHeight="1" x14ac:dyDescent="0.3">
      <c r="E559" s="129"/>
    </row>
    <row r="560" spans="5:5" ht="15.75" customHeight="1" x14ac:dyDescent="0.3">
      <c r="E560" s="129"/>
    </row>
    <row r="561" spans="5:5" ht="15.75" customHeight="1" x14ac:dyDescent="0.3">
      <c r="E561" s="129"/>
    </row>
    <row r="562" spans="5:5" ht="15.75" customHeight="1" x14ac:dyDescent="0.3">
      <c r="E562" s="129"/>
    </row>
    <row r="563" spans="5:5" ht="15.75" customHeight="1" x14ac:dyDescent="0.3">
      <c r="E563" s="129"/>
    </row>
    <row r="564" spans="5:5" ht="15.75" customHeight="1" x14ac:dyDescent="0.3">
      <c r="E564" s="129"/>
    </row>
    <row r="565" spans="5:5" ht="15.75" customHeight="1" x14ac:dyDescent="0.3">
      <c r="E565" s="129"/>
    </row>
    <row r="566" spans="5:5" ht="15.75" customHeight="1" x14ac:dyDescent="0.3">
      <c r="E566" s="129"/>
    </row>
    <row r="567" spans="5:5" ht="15.75" customHeight="1" x14ac:dyDescent="0.3">
      <c r="E567" s="129"/>
    </row>
    <row r="568" spans="5:5" ht="15.75" customHeight="1" x14ac:dyDescent="0.3">
      <c r="E568" s="129"/>
    </row>
    <row r="569" spans="5:5" ht="15.75" customHeight="1" x14ac:dyDescent="0.3">
      <c r="E569" s="129"/>
    </row>
    <row r="570" spans="5:5" ht="15.75" customHeight="1" x14ac:dyDescent="0.3">
      <c r="E570" s="129"/>
    </row>
    <row r="571" spans="5:5" ht="15.75" customHeight="1" x14ac:dyDescent="0.3">
      <c r="E571" s="129"/>
    </row>
    <row r="572" spans="5:5" ht="15.75" customHeight="1" x14ac:dyDescent="0.3">
      <c r="E572" s="129"/>
    </row>
    <row r="573" spans="5:5" ht="15.75" customHeight="1" x14ac:dyDescent="0.3">
      <c r="E573" s="129"/>
    </row>
    <row r="574" spans="5:5" ht="15.75" customHeight="1" x14ac:dyDescent="0.3">
      <c r="E574" s="129"/>
    </row>
    <row r="575" spans="5:5" ht="15.75" customHeight="1" x14ac:dyDescent="0.3">
      <c r="E575" s="129"/>
    </row>
    <row r="576" spans="5:5" ht="15.75" customHeight="1" x14ac:dyDescent="0.3">
      <c r="E576" s="129"/>
    </row>
    <row r="577" spans="5:5" ht="15.75" customHeight="1" x14ac:dyDescent="0.3">
      <c r="E577" s="129"/>
    </row>
    <row r="578" spans="5:5" ht="15.75" customHeight="1" x14ac:dyDescent="0.3">
      <c r="E578" s="129"/>
    </row>
    <row r="579" spans="5:5" ht="15.75" customHeight="1" x14ac:dyDescent="0.3">
      <c r="E579" s="129"/>
    </row>
    <row r="580" spans="5:5" ht="15.75" customHeight="1" x14ac:dyDescent="0.3">
      <c r="E580" s="129"/>
    </row>
    <row r="581" spans="5:5" ht="15.75" customHeight="1" x14ac:dyDescent="0.3">
      <c r="E581" s="129"/>
    </row>
    <row r="582" spans="5:5" ht="15.75" customHeight="1" x14ac:dyDescent="0.3">
      <c r="E582" s="129"/>
    </row>
    <row r="583" spans="5:5" ht="15.75" customHeight="1" x14ac:dyDescent="0.3">
      <c r="E583" s="129"/>
    </row>
    <row r="584" spans="5:5" ht="15.75" customHeight="1" x14ac:dyDescent="0.3">
      <c r="E584" s="129"/>
    </row>
    <row r="585" spans="5:5" ht="15.75" customHeight="1" x14ac:dyDescent="0.3">
      <c r="E585" s="129"/>
    </row>
    <row r="586" spans="5:5" ht="15.75" customHeight="1" x14ac:dyDescent="0.3">
      <c r="E586" s="129"/>
    </row>
    <row r="587" spans="5:5" ht="15.75" customHeight="1" x14ac:dyDescent="0.3">
      <c r="E587" s="129"/>
    </row>
    <row r="588" spans="5:5" ht="15.75" customHeight="1" x14ac:dyDescent="0.3">
      <c r="E588" s="129"/>
    </row>
    <row r="589" spans="5:5" ht="15.75" customHeight="1" x14ac:dyDescent="0.3">
      <c r="E589" s="129"/>
    </row>
    <row r="590" spans="5:5" ht="15.75" customHeight="1" x14ac:dyDescent="0.3">
      <c r="E590" s="129"/>
    </row>
    <row r="591" spans="5:5" ht="15.75" customHeight="1" x14ac:dyDescent="0.3">
      <c r="E591" s="129"/>
    </row>
    <row r="592" spans="5:5" ht="15.75" customHeight="1" x14ac:dyDescent="0.3">
      <c r="E592" s="129"/>
    </row>
    <row r="593" spans="5:5" ht="15.75" customHeight="1" x14ac:dyDescent="0.3">
      <c r="E593" s="129"/>
    </row>
    <row r="594" spans="5:5" ht="15.75" customHeight="1" x14ac:dyDescent="0.3">
      <c r="E594" s="129"/>
    </row>
    <row r="595" spans="5:5" ht="15.75" customHeight="1" x14ac:dyDescent="0.3">
      <c r="E595" s="129"/>
    </row>
    <row r="596" spans="5:5" ht="15.75" customHeight="1" x14ac:dyDescent="0.3">
      <c r="E596" s="129"/>
    </row>
    <row r="597" spans="5:5" ht="15.75" customHeight="1" x14ac:dyDescent="0.3">
      <c r="E597" s="129"/>
    </row>
    <row r="598" spans="5:5" ht="15.75" customHeight="1" x14ac:dyDescent="0.3">
      <c r="E598" s="129"/>
    </row>
    <row r="599" spans="5:5" ht="15.75" customHeight="1" x14ac:dyDescent="0.3">
      <c r="E599" s="129"/>
    </row>
    <row r="600" spans="5:5" ht="15.75" customHeight="1" x14ac:dyDescent="0.3">
      <c r="E600" s="129"/>
    </row>
    <row r="601" spans="5:5" ht="15.75" customHeight="1" x14ac:dyDescent="0.3">
      <c r="E601" s="129"/>
    </row>
    <row r="602" spans="5:5" ht="15.75" customHeight="1" x14ac:dyDescent="0.3">
      <c r="E602" s="129"/>
    </row>
    <row r="603" spans="5:5" ht="15.75" customHeight="1" x14ac:dyDescent="0.3">
      <c r="E603" s="129"/>
    </row>
    <row r="604" spans="5:5" ht="15.75" customHeight="1" x14ac:dyDescent="0.3">
      <c r="E604" s="129"/>
    </row>
    <row r="605" spans="5:5" ht="15.75" customHeight="1" x14ac:dyDescent="0.3">
      <c r="E605" s="129"/>
    </row>
    <row r="606" spans="5:5" ht="15.75" customHeight="1" x14ac:dyDescent="0.3">
      <c r="E606" s="129"/>
    </row>
    <row r="607" spans="5:5" ht="15.75" customHeight="1" x14ac:dyDescent="0.3">
      <c r="E607" s="129"/>
    </row>
    <row r="608" spans="5:5" ht="15.75" customHeight="1" x14ac:dyDescent="0.3">
      <c r="E608" s="129"/>
    </row>
    <row r="609" spans="5:5" ht="15.75" customHeight="1" x14ac:dyDescent="0.3">
      <c r="E609" s="129"/>
    </row>
    <row r="610" spans="5:5" ht="15.75" customHeight="1" x14ac:dyDescent="0.3">
      <c r="E610" s="129"/>
    </row>
    <row r="611" spans="5:5" ht="15.75" customHeight="1" x14ac:dyDescent="0.3">
      <c r="E611" s="129"/>
    </row>
    <row r="612" spans="5:5" ht="15.75" customHeight="1" x14ac:dyDescent="0.3">
      <c r="E612" s="129"/>
    </row>
    <row r="613" spans="5:5" ht="15.75" customHeight="1" x14ac:dyDescent="0.3">
      <c r="E613" s="129"/>
    </row>
    <row r="614" spans="5:5" ht="15.75" customHeight="1" x14ac:dyDescent="0.3">
      <c r="E614" s="129"/>
    </row>
    <row r="615" spans="5:5" ht="15.75" customHeight="1" x14ac:dyDescent="0.3">
      <c r="E615" s="129"/>
    </row>
    <row r="616" spans="5:5" ht="15.75" customHeight="1" x14ac:dyDescent="0.3">
      <c r="E616" s="129"/>
    </row>
    <row r="617" spans="5:5" ht="15.75" customHeight="1" x14ac:dyDescent="0.3">
      <c r="E617" s="129"/>
    </row>
    <row r="618" spans="5:5" ht="15.75" customHeight="1" x14ac:dyDescent="0.3">
      <c r="E618" s="129"/>
    </row>
    <row r="619" spans="5:5" ht="15.75" customHeight="1" x14ac:dyDescent="0.3">
      <c r="E619" s="129"/>
    </row>
    <row r="620" spans="5:5" ht="15.75" customHeight="1" x14ac:dyDescent="0.3">
      <c r="E620" s="129"/>
    </row>
    <row r="621" spans="5:5" ht="15.75" customHeight="1" x14ac:dyDescent="0.3">
      <c r="E621" s="129"/>
    </row>
    <row r="622" spans="5:5" ht="15.75" customHeight="1" x14ac:dyDescent="0.3">
      <c r="E622" s="129"/>
    </row>
    <row r="623" spans="5:5" ht="15.75" customHeight="1" x14ac:dyDescent="0.3">
      <c r="E623" s="129"/>
    </row>
    <row r="624" spans="5:5" ht="15.75" customHeight="1" x14ac:dyDescent="0.3">
      <c r="E624" s="129"/>
    </row>
    <row r="625" spans="5:5" ht="15.75" customHeight="1" x14ac:dyDescent="0.3">
      <c r="E625" s="129"/>
    </row>
    <row r="626" spans="5:5" ht="15.75" customHeight="1" x14ac:dyDescent="0.3">
      <c r="E626" s="129"/>
    </row>
    <row r="627" spans="5:5" ht="15.75" customHeight="1" x14ac:dyDescent="0.3">
      <c r="E627" s="129"/>
    </row>
    <row r="628" spans="5:5" ht="15.75" customHeight="1" x14ac:dyDescent="0.3">
      <c r="E628" s="129"/>
    </row>
    <row r="629" spans="5:5" ht="15.75" customHeight="1" x14ac:dyDescent="0.3">
      <c r="E629" s="129"/>
    </row>
    <row r="630" spans="5:5" ht="15.75" customHeight="1" x14ac:dyDescent="0.3">
      <c r="E630" s="129"/>
    </row>
    <row r="631" spans="5:5" ht="15.75" customHeight="1" x14ac:dyDescent="0.3">
      <c r="E631" s="129"/>
    </row>
    <row r="632" spans="5:5" ht="15.75" customHeight="1" x14ac:dyDescent="0.3">
      <c r="E632" s="129"/>
    </row>
    <row r="633" spans="5:5" ht="15.75" customHeight="1" x14ac:dyDescent="0.3">
      <c r="E633" s="129"/>
    </row>
    <row r="634" spans="5:5" ht="15.75" customHeight="1" x14ac:dyDescent="0.3">
      <c r="E634" s="129"/>
    </row>
    <row r="635" spans="5:5" ht="15.75" customHeight="1" x14ac:dyDescent="0.3">
      <c r="E635" s="129"/>
    </row>
    <row r="636" spans="5:5" ht="15.75" customHeight="1" x14ac:dyDescent="0.3">
      <c r="E636" s="129"/>
    </row>
    <row r="637" spans="5:5" ht="15.75" customHeight="1" x14ac:dyDescent="0.3">
      <c r="E637" s="129"/>
    </row>
    <row r="638" spans="5:5" ht="15.75" customHeight="1" x14ac:dyDescent="0.3">
      <c r="E638" s="129"/>
    </row>
    <row r="639" spans="5:5" ht="15.75" customHeight="1" x14ac:dyDescent="0.3">
      <c r="E639" s="129"/>
    </row>
    <row r="640" spans="5:5" ht="15.75" customHeight="1" x14ac:dyDescent="0.3">
      <c r="E640" s="129"/>
    </row>
    <row r="641" spans="5:5" ht="15.75" customHeight="1" x14ac:dyDescent="0.3">
      <c r="E641" s="129"/>
    </row>
    <row r="642" spans="5:5" ht="15.75" customHeight="1" x14ac:dyDescent="0.3">
      <c r="E642" s="129"/>
    </row>
    <row r="643" spans="5:5" ht="15.75" customHeight="1" x14ac:dyDescent="0.3">
      <c r="E643" s="129"/>
    </row>
    <row r="644" spans="5:5" ht="15.75" customHeight="1" x14ac:dyDescent="0.3">
      <c r="E644" s="129"/>
    </row>
    <row r="645" spans="5:5" ht="15.75" customHeight="1" x14ac:dyDescent="0.3">
      <c r="E645" s="129"/>
    </row>
    <row r="646" spans="5:5" ht="15.75" customHeight="1" x14ac:dyDescent="0.3">
      <c r="E646" s="129"/>
    </row>
    <row r="647" spans="5:5" ht="15.75" customHeight="1" x14ac:dyDescent="0.3">
      <c r="E647" s="129"/>
    </row>
    <row r="648" spans="5:5" ht="15.75" customHeight="1" x14ac:dyDescent="0.3">
      <c r="E648" s="129"/>
    </row>
    <row r="649" spans="5:5" ht="15.75" customHeight="1" x14ac:dyDescent="0.3">
      <c r="E649" s="129"/>
    </row>
    <row r="650" spans="5:5" ht="15.75" customHeight="1" x14ac:dyDescent="0.3">
      <c r="E650" s="129"/>
    </row>
    <row r="651" spans="5:5" ht="15.75" customHeight="1" x14ac:dyDescent="0.3">
      <c r="E651" s="129"/>
    </row>
    <row r="652" spans="5:5" ht="15.75" customHeight="1" x14ac:dyDescent="0.3">
      <c r="E652" s="129"/>
    </row>
    <row r="653" spans="5:5" ht="15.75" customHeight="1" x14ac:dyDescent="0.3">
      <c r="E653" s="129"/>
    </row>
    <row r="654" spans="5:5" ht="15.75" customHeight="1" x14ac:dyDescent="0.3">
      <c r="E654" s="129"/>
    </row>
    <row r="655" spans="5:5" ht="15.75" customHeight="1" x14ac:dyDescent="0.3">
      <c r="E655" s="129"/>
    </row>
    <row r="656" spans="5:5" ht="15.75" customHeight="1" x14ac:dyDescent="0.3">
      <c r="E656" s="129"/>
    </row>
    <row r="657" spans="5:5" ht="15.75" customHeight="1" x14ac:dyDescent="0.3">
      <c r="E657" s="129"/>
    </row>
    <row r="658" spans="5:5" ht="15.75" customHeight="1" x14ac:dyDescent="0.3">
      <c r="E658" s="129"/>
    </row>
    <row r="659" spans="5:5" ht="15.75" customHeight="1" x14ac:dyDescent="0.3">
      <c r="E659" s="129"/>
    </row>
    <row r="660" spans="5:5" ht="15.75" customHeight="1" x14ac:dyDescent="0.3">
      <c r="E660" s="129"/>
    </row>
    <row r="661" spans="5:5" ht="15.75" customHeight="1" x14ac:dyDescent="0.3">
      <c r="E661" s="129"/>
    </row>
    <row r="662" spans="5:5" ht="15.75" customHeight="1" x14ac:dyDescent="0.3">
      <c r="E662" s="129"/>
    </row>
    <row r="663" spans="5:5" ht="15.75" customHeight="1" x14ac:dyDescent="0.3">
      <c r="E663" s="129"/>
    </row>
    <row r="664" spans="5:5" ht="15.75" customHeight="1" x14ac:dyDescent="0.3">
      <c r="E664" s="129"/>
    </row>
    <row r="665" spans="5:5" ht="15.75" customHeight="1" x14ac:dyDescent="0.3">
      <c r="E665" s="129"/>
    </row>
    <row r="666" spans="5:5" ht="15.75" customHeight="1" x14ac:dyDescent="0.3">
      <c r="E666" s="129"/>
    </row>
    <row r="667" spans="5:5" ht="15.75" customHeight="1" x14ac:dyDescent="0.3">
      <c r="E667" s="129"/>
    </row>
    <row r="668" spans="5:5" ht="15.75" customHeight="1" x14ac:dyDescent="0.3">
      <c r="E668" s="129"/>
    </row>
    <row r="669" spans="5:5" ht="15.75" customHeight="1" x14ac:dyDescent="0.3">
      <c r="E669" s="129"/>
    </row>
    <row r="670" spans="5:5" ht="15.75" customHeight="1" x14ac:dyDescent="0.3">
      <c r="E670" s="129"/>
    </row>
    <row r="671" spans="5:5" ht="15.75" customHeight="1" x14ac:dyDescent="0.3">
      <c r="E671" s="129"/>
    </row>
    <row r="672" spans="5:5" ht="15.75" customHeight="1" x14ac:dyDescent="0.3">
      <c r="E672" s="129"/>
    </row>
    <row r="673" spans="5:5" ht="15.75" customHeight="1" x14ac:dyDescent="0.3">
      <c r="E673" s="129"/>
    </row>
    <row r="674" spans="5:5" ht="15.75" customHeight="1" x14ac:dyDescent="0.3">
      <c r="E674" s="129"/>
    </row>
    <row r="675" spans="5:5" ht="15.75" customHeight="1" x14ac:dyDescent="0.3">
      <c r="E675" s="129"/>
    </row>
    <row r="676" spans="5:5" ht="15.75" customHeight="1" x14ac:dyDescent="0.3">
      <c r="E676" s="129"/>
    </row>
    <row r="677" spans="5:5" ht="15.75" customHeight="1" x14ac:dyDescent="0.3">
      <c r="E677" s="129"/>
    </row>
    <row r="678" spans="5:5" ht="15.75" customHeight="1" x14ac:dyDescent="0.3">
      <c r="E678" s="129"/>
    </row>
    <row r="679" spans="5:5" ht="15.75" customHeight="1" x14ac:dyDescent="0.3">
      <c r="E679" s="129"/>
    </row>
    <row r="680" spans="5:5" ht="15.75" customHeight="1" x14ac:dyDescent="0.3">
      <c r="E680" s="129"/>
    </row>
    <row r="681" spans="5:5" ht="15.75" customHeight="1" x14ac:dyDescent="0.3">
      <c r="E681" s="129"/>
    </row>
    <row r="682" spans="5:5" ht="15.75" customHeight="1" x14ac:dyDescent="0.3">
      <c r="E682" s="129"/>
    </row>
    <row r="683" spans="5:5" ht="15.75" customHeight="1" x14ac:dyDescent="0.3">
      <c r="E683" s="129"/>
    </row>
    <row r="684" spans="5:5" ht="15.75" customHeight="1" x14ac:dyDescent="0.3">
      <c r="E684" s="129"/>
    </row>
    <row r="685" spans="5:5" ht="15.75" customHeight="1" x14ac:dyDescent="0.3">
      <c r="E685" s="129"/>
    </row>
    <row r="686" spans="5:5" ht="15.75" customHeight="1" x14ac:dyDescent="0.3">
      <c r="E686" s="129"/>
    </row>
    <row r="687" spans="5:5" ht="15.75" customHeight="1" x14ac:dyDescent="0.3">
      <c r="E687" s="129"/>
    </row>
    <row r="688" spans="5:5" ht="15.75" customHeight="1" x14ac:dyDescent="0.3">
      <c r="E688" s="129"/>
    </row>
    <row r="689" spans="5:5" ht="15.75" customHeight="1" x14ac:dyDescent="0.3">
      <c r="E689" s="129"/>
    </row>
    <row r="690" spans="5:5" ht="15.75" customHeight="1" x14ac:dyDescent="0.3">
      <c r="E690" s="129"/>
    </row>
    <row r="691" spans="5:5" ht="15.75" customHeight="1" x14ac:dyDescent="0.3">
      <c r="E691" s="129"/>
    </row>
    <row r="692" spans="5:5" ht="15.75" customHeight="1" x14ac:dyDescent="0.3">
      <c r="E692" s="129"/>
    </row>
    <row r="693" spans="5:5" ht="15.75" customHeight="1" x14ac:dyDescent="0.3">
      <c r="E693" s="129"/>
    </row>
    <row r="694" spans="5:5" ht="15.75" customHeight="1" x14ac:dyDescent="0.3">
      <c r="E694" s="129"/>
    </row>
    <row r="695" spans="5:5" ht="15.75" customHeight="1" x14ac:dyDescent="0.3">
      <c r="E695" s="129"/>
    </row>
    <row r="696" spans="5:5" ht="15.75" customHeight="1" x14ac:dyDescent="0.3">
      <c r="E696" s="129"/>
    </row>
    <row r="697" spans="5:5" ht="15.75" customHeight="1" x14ac:dyDescent="0.3">
      <c r="E697" s="129"/>
    </row>
    <row r="698" spans="5:5" ht="15.75" customHeight="1" x14ac:dyDescent="0.3">
      <c r="E698" s="129"/>
    </row>
    <row r="699" spans="5:5" ht="15.75" customHeight="1" x14ac:dyDescent="0.3">
      <c r="E699" s="129"/>
    </row>
    <row r="700" spans="5:5" ht="15.75" customHeight="1" x14ac:dyDescent="0.3">
      <c r="E700" s="129"/>
    </row>
    <row r="701" spans="5:5" ht="15.75" customHeight="1" x14ac:dyDescent="0.3">
      <c r="E701" s="129"/>
    </row>
    <row r="702" spans="5:5" ht="15.75" customHeight="1" x14ac:dyDescent="0.3">
      <c r="E702" s="129"/>
    </row>
    <row r="703" spans="5:5" ht="15.75" customHeight="1" x14ac:dyDescent="0.3">
      <c r="E703" s="129"/>
    </row>
    <row r="704" spans="5:5" ht="15.75" customHeight="1" x14ac:dyDescent="0.3">
      <c r="E704" s="129"/>
    </row>
    <row r="705" spans="5:5" ht="15.75" customHeight="1" x14ac:dyDescent="0.3">
      <c r="E705" s="129"/>
    </row>
    <row r="706" spans="5:5" ht="15.75" customHeight="1" x14ac:dyDescent="0.3">
      <c r="E706" s="129"/>
    </row>
    <row r="707" spans="5:5" ht="15.75" customHeight="1" x14ac:dyDescent="0.3">
      <c r="E707" s="129"/>
    </row>
    <row r="708" spans="5:5" ht="15.75" customHeight="1" x14ac:dyDescent="0.3">
      <c r="E708" s="129"/>
    </row>
    <row r="709" spans="5:5" ht="15.75" customHeight="1" x14ac:dyDescent="0.3">
      <c r="E709" s="129"/>
    </row>
    <row r="710" spans="5:5" ht="15.75" customHeight="1" x14ac:dyDescent="0.3">
      <c r="E710" s="129"/>
    </row>
    <row r="711" spans="5:5" ht="15.75" customHeight="1" x14ac:dyDescent="0.3">
      <c r="E711" s="129"/>
    </row>
    <row r="712" spans="5:5" ht="15.75" customHeight="1" x14ac:dyDescent="0.3">
      <c r="E712" s="129"/>
    </row>
    <row r="713" spans="5:5" ht="15.75" customHeight="1" x14ac:dyDescent="0.3">
      <c r="E713" s="129"/>
    </row>
    <row r="714" spans="5:5" ht="15.75" customHeight="1" x14ac:dyDescent="0.3">
      <c r="E714" s="129"/>
    </row>
    <row r="715" spans="5:5" ht="15.75" customHeight="1" x14ac:dyDescent="0.3">
      <c r="E715" s="129"/>
    </row>
    <row r="716" spans="5:5" ht="15.75" customHeight="1" x14ac:dyDescent="0.3">
      <c r="E716" s="129"/>
    </row>
    <row r="717" spans="5:5" ht="15.75" customHeight="1" x14ac:dyDescent="0.3">
      <c r="E717" s="129"/>
    </row>
    <row r="718" spans="5:5" ht="15.75" customHeight="1" x14ac:dyDescent="0.3">
      <c r="E718" s="129"/>
    </row>
    <row r="719" spans="5:5" ht="15.75" customHeight="1" x14ac:dyDescent="0.3">
      <c r="E719" s="129"/>
    </row>
    <row r="720" spans="5:5" ht="15.75" customHeight="1" x14ac:dyDescent="0.3">
      <c r="E720" s="129"/>
    </row>
    <row r="721" spans="5:5" ht="15.75" customHeight="1" x14ac:dyDescent="0.3">
      <c r="E721" s="129"/>
    </row>
    <row r="722" spans="5:5" ht="15.75" customHeight="1" x14ac:dyDescent="0.3">
      <c r="E722" s="129"/>
    </row>
    <row r="723" spans="5:5" ht="15.75" customHeight="1" x14ac:dyDescent="0.3">
      <c r="E723" s="129"/>
    </row>
    <row r="724" spans="5:5" ht="15.75" customHeight="1" x14ac:dyDescent="0.3">
      <c r="E724" s="129"/>
    </row>
    <row r="725" spans="5:5" ht="15.75" customHeight="1" x14ac:dyDescent="0.3">
      <c r="E725" s="129"/>
    </row>
    <row r="726" spans="5:5" ht="15.75" customHeight="1" x14ac:dyDescent="0.3">
      <c r="E726" s="129"/>
    </row>
    <row r="727" spans="5:5" ht="15.75" customHeight="1" x14ac:dyDescent="0.3">
      <c r="E727" s="129"/>
    </row>
    <row r="728" spans="5:5" ht="15.75" customHeight="1" x14ac:dyDescent="0.3">
      <c r="E728" s="129"/>
    </row>
    <row r="729" spans="5:5" ht="15.75" customHeight="1" x14ac:dyDescent="0.3">
      <c r="E729" s="129"/>
    </row>
    <row r="730" spans="5:5" ht="15.75" customHeight="1" x14ac:dyDescent="0.3">
      <c r="E730" s="129"/>
    </row>
    <row r="731" spans="5:5" ht="15.75" customHeight="1" x14ac:dyDescent="0.3">
      <c r="E731" s="129"/>
    </row>
    <row r="732" spans="5:5" ht="15.75" customHeight="1" x14ac:dyDescent="0.3">
      <c r="E732" s="129"/>
    </row>
    <row r="733" spans="5:5" ht="15.75" customHeight="1" x14ac:dyDescent="0.3">
      <c r="E733" s="129"/>
    </row>
    <row r="734" spans="5:5" ht="15.75" customHeight="1" x14ac:dyDescent="0.3">
      <c r="E734" s="129"/>
    </row>
    <row r="735" spans="5:5" ht="15.75" customHeight="1" x14ac:dyDescent="0.3">
      <c r="E735" s="129"/>
    </row>
    <row r="736" spans="5:5" ht="15.75" customHeight="1" x14ac:dyDescent="0.3">
      <c r="E736" s="129"/>
    </row>
    <row r="737" spans="5:5" ht="15.75" customHeight="1" x14ac:dyDescent="0.3">
      <c r="E737" s="129"/>
    </row>
    <row r="738" spans="5:5" ht="15.75" customHeight="1" x14ac:dyDescent="0.3">
      <c r="E738" s="129"/>
    </row>
    <row r="739" spans="5:5" ht="15.75" customHeight="1" x14ac:dyDescent="0.3">
      <c r="E739" s="129"/>
    </row>
    <row r="740" spans="5:5" ht="15.75" customHeight="1" x14ac:dyDescent="0.3">
      <c r="E740" s="129"/>
    </row>
    <row r="741" spans="5:5" ht="15.75" customHeight="1" x14ac:dyDescent="0.3">
      <c r="E741" s="129"/>
    </row>
    <row r="742" spans="5:5" ht="15.75" customHeight="1" x14ac:dyDescent="0.3">
      <c r="E742" s="129"/>
    </row>
    <row r="743" spans="5:5" ht="15.75" customHeight="1" x14ac:dyDescent="0.3">
      <c r="E743" s="129"/>
    </row>
    <row r="744" spans="5:5" ht="15.75" customHeight="1" x14ac:dyDescent="0.3">
      <c r="E744" s="129"/>
    </row>
    <row r="745" spans="5:5" ht="15.75" customHeight="1" x14ac:dyDescent="0.3">
      <c r="E745" s="129"/>
    </row>
    <row r="746" spans="5:5" ht="15.75" customHeight="1" x14ac:dyDescent="0.3">
      <c r="E746" s="129"/>
    </row>
    <row r="747" spans="5:5" ht="15.75" customHeight="1" x14ac:dyDescent="0.3">
      <c r="E747" s="129"/>
    </row>
    <row r="748" spans="5:5" ht="15.75" customHeight="1" x14ac:dyDescent="0.3">
      <c r="E748" s="129"/>
    </row>
    <row r="749" spans="5:5" ht="15.75" customHeight="1" x14ac:dyDescent="0.3">
      <c r="E749" s="129"/>
    </row>
    <row r="750" spans="5:5" ht="15.75" customHeight="1" x14ac:dyDescent="0.3">
      <c r="E750" s="129"/>
    </row>
    <row r="751" spans="5:5" ht="15.75" customHeight="1" x14ac:dyDescent="0.3">
      <c r="E751" s="129"/>
    </row>
    <row r="752" spans="5:5" ht="15.75" customHeight="1" x14ac:dyDescent="0.3">
      <c r="E752" s="129"/>
    </row>
    <row r="753" spans="5:5" ht="15.75" customHeight="1" x14ac:dyDescent="0.3">
      <c r="E753" s="129"/>
    </row>
    <row r="754" spans="5:5" ht="15.75" customHeight="1" x14ac:dyDescent="0.3">
      <c r="E754" s="129"/>
    </row>
    <row r="755" spans="5:5" ht="15.75" customHeight="1" x14ac:dyDescent="0.3">
      <c r="E755" s="129"/>
    </row>
    <row r="756" spans="5:5" ht="15.75" customHeight="1" x14ac:dyDescent="0.3">
      <c r="E756" s="129"/>
    </row>
    <row r="757" spans="5:5" ht="15.75" customHeight="1" x14ac:dyDescent="0.3">
      <c r="E757" s="129"/>
    </row>
    <row r="758" spans="5:5" ht="15.75" customHeight="1" x14ac:dyDescent="0.3">
      <c r="E758" s="129"/>
    </row>
    <row r="759" spans="5:5" ht="15.75" customHeight="1" x14ac:dyDescent="0.3">
      <c r="E759" s="129"/>
    </row>
    <row r="760" spans="5:5" ht="15.75" customHeight="1" x14ac:dyDescent="0.3">
      <c r="E760" s="129"/>
    </row>
    <row r="761" spans="5:5" ht="15.75" customHeight="1" x14ac:dyDescent="0.3">
      <c r="E761" s="129"/>
    </row>
    <row r="762" spans="5:5" ht="15.75" customHeight="1" x14ac:dyDescent="0.3">
      <c r="E762" s="129"/>
    </row>
    <row r="763" spans="5:5" ht="15.75" customHeight="1" x14ac:dyDescent="0.3">
      <c r="E763" s="129"/>
    </row>
    <row r="764" spans="5:5" ht="15.75" customHeight="1" x14ac:dyDescent="0.3">
      <c r="E764" s="129"/>
    </row>
    <row r="765" spans="5:5" ht="15.75" customHeight="1" x14ac:dyDescent="0.3">
      <c r="E765" s="129"/>
    </row>
    <row r="766" spans="5:5" ht="15.75" customHeight="1" x14ac:dyDescent="0.3">
      <c r="E766" s="129"/>
    </row>
    <row r="767" spans="5:5" ht="15.75" customHeight="1" x14ac:dyDescent="0.3">
      <c r="E767" s="129"/>
    </row>
    <row r="768" spans="5:5" ht="15.75" customHeight="1" x14ac:dyDescent="0.3">
      <c r="E768" s="129"/>
    </row>
    <row r="769" spans="5:5" ht="15.75" customHeight="1" x14ac:dyDescent="0.3">
      <c r="E769" s="129"/>
    </row>
    <row r="770" spans="5:5" ht="15.75" customHeight="1" x14ac:dyDescent="0.3">
      <c r="E770" s="129"/>
    </row>
    <row r="771" spans="5:5" ht="15.75" customHeight="1" x14ac:dyDescent="0.3">
      <c r="E771" s="129"/>
    </row>
    <row r="772" spans="5:5" ht="15.75" customHeight="1" x14ac:dyDescent="0.3">
      <c r="E772" s="129"/>
    </row>
    <row r="773" spans="5:5" ht="15.75" customHeight="1" x14ac:dyDescent="0.3">
      <c r="E773" s="129"/>
    </row>
    <row r="774" spans="5:5" ht="15.75" customHeight="1" x14ac:dyDescent="0.3">
      <c r="E774" s="129"/>
    </row>
    <row r="775" spans="5:5" ht="15.75" customHeight="1" x14ac:dyDescent="0.3">
      <c r="E775" s="129"/>
    </row>
    <row r="776" spans="5:5" ht="15.75" customHeight="1" x14ac:dyDescent="0.3">
      <c r="E776" s="129"/>
    </row>
    <row r="777" spans="5:5" ht="15.75" customHeight="1" x14ac:dyDescent="0.3">
      <c r="E777" s="129"/>
    </row>
    <row r="778" spans="5:5" ht="15.75" customHeight="1" x14ac:dyDescent="0.3">
      <c r="E778" s="129"/>
    </row>
    <row r="779" spans="5:5" ht="15.75" customHeight="1" x14ac:dyDescent="0.3">
      <c r="E779" s="129"/>
    </row>
    <row r="780" spans="5:5" ht="15.75" customHeight="1" x14ac:dyDescent="0.3">
      <c r="E780" s="129"/>
    </row>
    <row r="781" spans="5:5" ht="15.75" customHeight="1" x14ac:dyDescent="0.3">
      <c r="E781" s="129"/>
    </row>
    <row r="782" spans="5:5" ht="15.75" customHeight="1" x14ac:dyDescent="0.3">
      <c r="E782" s="129"/>
    </row>
    <row r="783" spans="5:5" ht="15.75" customHeight="1" x14ac:dyDescent="0.3">
      <c r="E783" s="129"/>
    </row>
    <row r="784" spans="5:5" ht="15.75" customHeight="1" x14ac:dyDescent="0.3">
      <c r="E784" s="129"/>
    </row>
    <row r="785" spans="5:5" ht="15.75" customHeight="1" x14ac:dyDescent="0.3">
      <c r="E785" s="129"/>
    </row>
    <row r="786" spans="5:5" ht="15.75" customHeight="1" x14ac:dyDescent="0.3">
      <c r="E786" s="129"/>
    </row>
    <row r="787" spans="5:5" ht="15.75" customHeight="1" x14ac:dyDescent="0.3">
      <c r="E787" s="129"/>
    </row>
    <row r="788" spans="5:5" ht="15.75" customHeight="1" x14ac:dyDescent="0.3">
      <c r="E788" s="129"/>
    </row>
    <row r="789" spans="5:5" ht="15.75" customHeight="1" x14ac:dyDescent="0.3">
      <c r="E789" s="129"/>
    </row>
    <row r="790" spans="5:5" ht="15.75" customHeight="1" x14ac:dyDescent="0.3">
      <c r="E790" s="129"/>
    </row>
    <row r="791" spans="5:5" ht="15.75" customHeight="1" x14ac:dyDescent="0.3">
      <c r="E791" s="129"/>
    </row>
    <row r="792" spans="5:5" ht="15.75" customHeight="1" x14ac:dyDescent="0.3">
      <c r="E792" s="129"/>
    </row>
    <row r="793" spans="5:5" ht="15.75" customHeight="1" x14ac:dyDescent="0.3">
      <c r="E793" s="129"/>
    </row>
    <row r="794" spans="5:5" ht="15.75" customHeight="1" x14ac:dyDescent="0.3">
      <c r="E794" s="129"/>
    </row>
    <row r="795" spans="5:5" ht="15.75" customHeight="1" x14ac:dyDescent="0.3">
      <c r="E795" s="129"/>
    </row>
    <row r="796" spans="5:5" ht="15.75" customHeight="1" x14ac:dyDescent="0.3">
      <c r="E796" s="129"/>
    </row>
    <row r="797" spans="5:5" ht="15.75" customHeight="1" x14ac:dyDescent="0.3">
      <c r="E797" s="129"/>
    </row>
    <row r="798" spans="5:5" ht="15.75" customHeight="1" x14ac:dyDescent="0.3">
      <c r="E798" s="129"/>
    </row>
    <row r="799" spans="5:5" ht="15.75" customHeight="1" x14ac:dyDescent="0.3">
      <c r="E799" s="129"/>
    </row>
    <row r="800" spans="5:5" ht="15.75" customHeight="1" x14ac:dyDescent="0.3">
      <c r="E800" s="129"/>
    </row>
    <row r="801" spans="5:5" ht="15.75" customHeight="1" x14ac:dyDescent="0.3">
      <c r="E801" s="129"/>
    </row>
    <row r="802" spans="5:5" ht="15.75" customHeight="1" x14ac:dyDescent="0.3">
      <c r="E802" s="129"/>
    </row>
    <row r="803" spans="5:5" ht="15.75" customHeight="1" x14ac:dyDescent="0.3">
      <c r="E803" s="129"/>
    </row>
    <row r="804" spans="5:5" ht="15.75" customHeight="1" x14ac:dyDescent="0.3">
      <c r="E804" s="129"/>
    </row>
    <row r="805" spans="5:5" ht="15.75" customHeight="1" x14ac:dyDescent="0.3">
      <c r="E805" s="129"/>
    </row>
    <row r="806" spans="5:5" ht="15.75" customHeight="1" x14ac:dyDescent="0.3">
      <c r="E806" s="129"/>
    </row>
    <row r="807" spans="5:5" ht="15.75" customHeight="1" x14ac:dyDescent="0.3">
      <c r="E807" s="129"/>
    </row>
    <row r="808" spans="5:5" ht="15.75" customHeight="1" x14ac:dyDescent="0.3">
      <c r="E808" s="129"/>
    </row>
    <row r="809" spans="5:5" ht="15.75" customHeight="1" x14ac:dyDescent="0.3">
      <c r="E809" s="129"/>
    </row>
    <row r="810" spans="5:5" ht="15.75" customHeight="1" x14ac:dyDescent="0.3">
      <c r="E810" s="129"/>
    </row>
    <row r="811" spans="5:5" ht="15.75" customHeight="1" x14ac:dyDescent="0.3">
      <c r="E811" s="129"/>
    </row>
    <row r="812" spans="5:5" ht="15.75" customHeight="1" x14ac:dyDescent="0.3">
      <c r="E812" s="129"/>
    </row>
    <row r="813" spans="5:5" ht="15.75" customHeight="1" x14ac:dyDescent="0.3">
      <c r="E813" s="129"/>
    </row>
    <row r="814" spans="5:5" ht="15.75" customHeight="1" x14ac:dyDescent="0.3">
      <c r="E814" s="129"/>
    </row>
    <row r="815" spans="5:5" ht="15.75" customHeight="1" x14ac:dyDescent="0.3">
      <c r="E815" s="129"/>
    </row>
    <row r="816" spans="5:5" ht="15.75" customHeight="1" x14ac:dyDescent="0.3">
      <c r="E816" s="129"/>
    </row>
    <row r="817" spans="5:5" ht="15.75" customHeight="1" x14ac:dyDescent="0.3">
      <c r="E817" s="129"/>
    </row>
    <row r="818" spans="5:5" ht="15.75" customHeight="1" x14ac:dyDescent="0.3">
      <c r="E818" s="129"/>
    </row>
    <row r="819" spans="5:5" ht="15.75" customHeight="1" x14ac:dyDescent="0.3">
      <c r="E819" s="129"/>
    </row>
    <row r="820" spans="5:5" ht="15.75" customHeight="1" x14ac:dyDescent="0.3">
      <c r="E820" s="129"/>
    </row>
    <row r="821" spans="5:5" ht="15.75" customHeight="1" x14ac:dyDescent="0.3">
      <c r="E821" s="129"/>
    </row>
    <row r="822" spans="5:5" ht="15.75" customHeight="1" x14ac:dyDescent="0.3">
      <c r="E822" s="129"/>
    </row>
    <row r="823" spans="5:5" ht="15.75" customHeight="1" x14ac:dyDescent="0.3">
      <c r="E823" s="129"/>
    </row>
    <row r="824" spans="5:5" ht="15.75" customHeight="1" x14ac:dyDescent="0.3">
      <c r="E824" s="129"/>
    </row>
    <row r="825" spans="5:5" ht="15.75" customHeight="1" x14ac:dyDescent="0.3">
      <c r="E825" s="129"/>
    </row>
    <row r="826" spans="5:5" ht="15.75" customHeight="1" x14ac:dyDescent="0.3">
      <c r="E826" s="129"/>
    </row>
    <row r="827" spans="5:5" ht="15.75" customHeight="1" x14ac:dyDescent="0.3">
      <c r="E827" s="129"/>
    </row>
    <row r="828" spans="5:5" ht="15.75" customHeight="1" x14ac:dyDescent="0.3">
      <c r="E828" s="129"/>
    </row>
    <row r="829" spans="5:5" ht="15.75" customHeight="1" x14ac:dyDescent="0.3">
      <c r="E829" s="129"/>
    </row>
    <row r="830" spans="5:5" ht="15.75" customHeight="1" x14ac:dyDescent="0.3">
      <c r="E830" s="129"/>
    </row>
    <row r="831" spans="5:5" ht="15.75" customHeight="1" x14ac:dyDescent="0.3">
      <c r="E831" s="129"/>
    </row>
    <row r="832" spans="5:5" ht="15.75" customHeight="1" x14ac:dyDescent="0.3">
      <c r="E832" s="129"/>
    </row>
    <row r="833" spans="5:5" ht="15.75" customHeight="1" x14ac:dyDescent="0.3">
      <c r="E833" s="129"/>
    </row>
    <row r="834" spans="5:5" ht="15.75" customHeight="1" x14ac:dyDescent="0.3">
      <c r="E834" s="129"/>
    </row>
    <row r="835" spans="5:5" ht="15.75" customHeight="1" x14ac:dyDescent="0.3">
      <c r="E835" s="129"/>
    </row>
    <row r="836" spans="5:5" ht="15.75" customHeight="1" x14ac:dyDescent="0.3">
      <c r="E836" s="129"/>
    </row>
    <row r="837" spans="5:5" ht="15.75" customHeight="1" x14ac:dyDescent="0.3">
      <c r="E837" s="129"/>
    </row>
    <row r="838" spans="5:5" ht="15.75" customHeight="1" x14ac:dyDescent="0.3">
      <c r="E838" s="129"/>
    </row>
    <row r="839" spans="5:5" ht="15.75" customHeight="1" x14ac:dyDescent="0.3">
      <c r="E839" s="129"/>
    </row>
    <row r="840" spans="5:5" ht="15.75" customHeight="1" x14ac:dyDescent="0.3">
      <c r="E840" s="129"/>
    </row>
    <row r="841" spans="5:5" ht="15.75" customHeight="1" x14ac:dyDescent="0.3">
      <c r="E841" s="129"/>
    </row>
    <row r="842" spans="5:5" ht="15.75" customHeight="1" x14ac:dyDescent="0.3">
      <c r="E842" s="129"/>
    </row>
    <row r="843" spans="5:5" ht="15.75" customHeight="1" x14ac:dyDescent="0.3">
      <c r="E843" s="129"/>
    </row>
    <row r="844" spans="5:5" ht="15.75" customHeight="1" x14ac:dyDescent="0.3">
      <c r="E844" s="129"/>
    </row>
    <row r="845" spans="5:5" ht="15.75" customHeight="1" x14ac:dyDescent="0.3">
      <c r="E845" s="129"/>
    </row>
    <row r="846" spans="5:5" ht="15.75" customHeight="1" x14ac:dyDescent="0.3">
      <c r="E846" s="129"/>
    </row>
    <row r="847" spans="5:5" ht="15.75" customHeight="1" x14ac:dyDescent="0.3">
      <c r="E847" s="129"/>
    </row>
    <row r="848" spans="5:5" ht="15.75" customHeight="1" x14ac:dyDescent="0.3">
      <c r="E848" s="129"/>
    </row>
    <row r="849" spans="5:5" ht="15.75" customHeight="1" x14ac:dyDescent="0.3">
      <c r="E849" s="129"/>
    </row>
    <row r="850" spans="5:5" ht="15.75" customHeight="1" x14ac:dyDescent="0.3">
      <c r="E850" s="129"/>
    </row>
    <row r="851" spans="5:5" ht="15.75" customHeight="1" x14ac:dyDescent="0.3">
      <c r="E851" s="129"/>
    </row>
    <row r="852" spans="5:5" ht="15.75" customHeight="1" x14ac:dyDescent="0.3">
      <c r="E852" s="129"/>
    </row>
    <row r="853" spans="5:5" ht="15.75" customHeight="1" x14ac:dyDescent="0.3">
      <c r="E853" s="129"/>
    </row>
    <row r="854" spans="5:5" ht="15.75" customHeight="1" x14ac:dyDescent="0.3">
      <c r="E854" s="129"/>
    </row>
    <row r="855" spans="5:5" ht="15.75" customHeight="1" x14ac:dyDescent="0.3">
      <c r="E855" s="129"/>
    </row>
    <row r="856" spans="5:5" ht="15.75" customHeight="1" x14ac:dyDescent="0.3">
      <c r="E856" s="129"/>
    </row>
    <row r="857" spans="5:5" ht="15.75" customHeight="1" x14ac:dyDescent="0.3">
      <c r="E857" s="129"/>
    </row>
    <row r="858" spans="5:5" ht="15.75" customHeight="1" x14ac:dyDescent="0.3">
      <c r="E858" s="129"/>
    </row>
    <row r="859" spans="5:5" ht="15.75" customHeight="1" x14ac:dyDescent="0.3">
      <c r="E859" s="129"/>
    </row>
    <row r="860" spans="5:5" ht="15.75" customHeight="1" x14ac:dyDescent="0.3">
      <c r="E860" s="129"/>
    </row>
    <row r="861" spans="5:5" ht="15.75" customHeight="1" x14ac:dyDescent="0.3">
      <c r="E861" s="129"/>
    </row>
    <row r="862" spans="5:5" ht="15.75" customHeight="1" x14ac:dyDescent="0.3">
      <c r="E862" s="129"/>
    </row>
    <row r="863" spans="5:5" ht="15.75" customHeight="1" x14ac:dyDescent="0.3">
      <c r="E863" s="129"/>
    </row>
    <row r="864" spans="5:5" ht="15.75" customHeight="1" x14ac:dyDescent="0.3">
      <c r="E864" s="129"/>
    </row>
    <row r="865" spans="5:5" ht="15.75" customHeight="1" x14ac:dyDescent="0.3">
      <c r="E865" s="129"/>
    </row>
    <row r="866" spans="5:5" ht="15.75" customHeight="1" x14ac:dyDescent="0.3">
      <c r="E866" s="129"/>
    </row>
    <row r="867" spans="5:5" ht="15.75" customHeight="1" x14ac:dyDescent="0.3">
      <c r="E867" s="129"/>
    </row>
    <row r="868" spans="5:5" ht="15.75" customHeight="1" x14ac:dyDescent="0.3">
      <c r="E868" s="129"/>
    </row>
    <row r="869" spans="5:5" ht="15.75" customHeight="1" x14ac:dyDescent="0.3">
      <c r="E869" s="129"/>
    </row>
    <row r="870" spans="5:5" ht="15.75" customHeight="1" x14ac:dyDescent="0.3">
      <c r="E870" s="129"/>
    </row>
    <row r="871" spans="5:5" ht="15.75" customHeight="1" x14ac:dyDescent="0.3">
      <c r="E871" s="129"/>
    </row>
    <row r="872" spans="5:5" ht="15.75" customHeight="1" x14ac:dyDescent="0.3">
      <c r="E872" s="129"/>
    </row>
    <row r="873" spans="5:5" ht="15.75" customHeight="1" x14ac:dyDescent="0.3">
      <c r="E873" s="129"/>
    </row>
    <row r="874" spans="5:5" ht="15.75" customHeight="1" x14ac:dyDescent="0.3">
      <c r="E874" s="129"/>
    </row>
    <row r="875" spans="5:5" ht="15.75" customHeight="1" x14ac:dyDescent="0.3">
      <c r="E875" s="129"/>
    </row>
    <row r="876" spans="5:5" ht="15.75" customHeight="1" x14ac:dyDescent="0.3">
      <c r="E876" s="129"/>
    </row>
    <row r="877" spans="5:5" ht="15.75" customHeight="1" x14ac:dyDescent="0.3">
      <c r="E877" s="129"/>
    </row>
    <row r="878" spans="5:5" ht="15.75" customHeight="1" x14ac:dyDescent="0.3">
      <c r="E878" s="129"/>
    </row>
    <row r="879" spans="5:5" ht="15.75" customHeight="1" x14ac:dyDescent="0.3">
      <c r="E879" s="129"/>
    </row>
    <row r="880" spans="5:5" ht="15.75" customHeight="1" x14ac:dyDescent="0.3">
      <c r="E880" s="129"/>
    </row>
    <row r="881" spans="5:5" ht="15.75" customHeight="1" x14ac:dyDescent="0.3">
      <c r="E881" s="129"/>
    </row>
    <row r="882" spans="5:5" ht="15.75" customHeight="1" x14ac:dyDescent="0.3">
      <c r="E882" s="129"/>
    </row>
    <row r="883" spans="5:5" ht="15.75" customHeight="1" x14ac:dyDescent="0.3">
      <c r="E883" s="129"/>
    </row>
    <row r="884" spans="5:5" ht="15.75" customHeight="1" x14ac:dyDescent="0.3">
      <c r="E884" s="129"/>
    </row>
    <row r="885" spans="5:5" ht="15.75" customHeight="1" x14ac:dyDescent="0.3">
      <c r="E885" s="129"/>
    </row>
    <row r="886" spans="5:5" ht="15.75" customHeight="1" x14ac:dyDescent="0.3">
      <c r="E886" s="129"/>
    </row>
    <row r="887" spans="5:5" ht="15.75" customHeight="1" x14ac:dyDescent="0.3">
      <c r="E887" s="129"/>
    </row>
    <row r="888" spans="5:5" ht="15.75" customHeight="1" x14ac:dyDescent="0.3">
      <c r="E888" s="129"/>
    </row>
    <row r="889" spans="5:5" ht="15.75" customHeight="1" x14ac:dyDescent="0.3">
      <c r="E889" s="129"/>
    </row>
    <row r="890" spans="5:5" ht="15.75" customHeight="1" x14ac:dyDescent="0.3">
      <c r="E890" s="129"/>
    </row>
    <row r="891" spans="5:5" ht="15.75" customHeight="1" x14ac:dyDescent="0.3">
      <c r="E891" s="129"/>
    </row>
    <row r="892" spans="5:5" ht="15.75" customHeight="1" x14ac:dyDescent="0.3">
      <c r="E892" s="129"/>
    </row>
    <row r="893" spans="5:5" ht="15.75" customHeight="1" x14ac:dyDescent="0.3">
      <c r="E893" s="129"/>
    </row>
    <row r="894" spans="5:5" ht="15.75" customHeight="1" x14ac:dyDescent="0.3">
      <c r="E894" s="129"/>
    </row>
    <row r="895" spans="5:5" ht="15.75" customHeight="1" x14ac:dyDescent="0.3">
      <c r="E895" s="129"/>
    </row>
    <row r="896" spans="5:5" ht="15.75" customHeight="1" x14ac:dyDescent="0.3">
      <c r="E896" s="129"/>
    </row>
    <row r="897" spans="5:5" ht="15.75" customHeight="1" x14ac:dyDescent="0.3">
      <c r="E897" s="129"/>
    </row>
    <row r="898" spans="5:5" ht="15.75" customHeight="1" x14ac:dyDescent="0.3">
      <c r="E898" s="129"/>
    </row>
    <row r="899" spans="5:5" ht="15.75" customHeight="1" x14ac:dyDescent="0.3">
      <c r="E899" s="129"/>
    </row>
    <row r="900" spans="5:5" ht="15.75" customHeight="1" x14ac:dyDescent="0.3">
      <c r="E900" s="129"/>
    </row>
    <row r="901" spans="5:5" ht="15.75" customHeight="1" x14ac:dyDescent="0.3">
      <c r="E901" s="129"/>
    </row>
    <row r="902" spans="5:5" ht="15.75" customHeight="1" x14ac:dyDescent="0.3">
      <c r="E902" s="129"/>
    </row>
    <row r="903" spans="5:5" ht="15.75" customHeight="1" x14ac:dyDescent="0.3">
      <c r="E903" s="129"/>
    </row>
    <row r="904" spans="5:5" ht="15.75" customHeight="1" x14ac:dyDescent="0.3">
      <c r="E904" s="129"/>
    </row>
    <row r="905" spans="5:5" ht="15.75" customHeight="1" x14ac:dyDescent="0.3">
      <c r="E905" s="129"/>
    </row>
    <row r="906" spans="5:5" ht="15.75" customHeight="1" x14ac:dyDescent="0.3">
      <c r="E906" s="129"/>
    </row>
    <row r="907" spans="5:5" ht="15.75" customHeight="1" x14ac:dyDescent="0.3">
      <c r="E907" s="129"/>
    </row>
    <row r="908" spans="5:5" ht="15.75" customHeight="1" x14ac:dyDescent="0.3">
      <c r="E908" s="129"/>
    </row>
    <row r="909" spans="5:5" ht="15.75" customHeight="1" x14ac:dyDescent="0.3">
      <c r="E909" s="129"/>
    </row>
    <row r="910" spans="5:5" ht="15.75" customHeight="1" x14ac:dyDescent="0.3">
      <c r="E910" s="129"/>
    </row>
    <row r="911" spans="5:5" ht="15.75" customHeight="1" x14ac:dyDescent="0.3">
      <c r="E911" s="129"/>
    </row>
    <row r="912" spans="5:5" ht="15.75" customHeight="1" x14ac:dyDescent="0.3">
      <c r="E912" s="129"/>
    </row>
    <row r="913" spans="5:5" ht="15.75" customHeight="1" x14ac:dyDescent="0.3">
      <c r="E913" s="129"/>
    </row>
    <row r="914" spans="5:5" ht="15.75" customHeight="1" x14ac:dyDescent="0.3">
      <c r="E914" s="129"/>
    </row>
    <row r="915" spans="5:5" ht="15.75" customHeight="1" x14ac:dyDescent="0.3">
      <c r="E915" s="129"/>
    </row>
    <row r="916" spans="5:5" ht="15.75" customHeight="1" x14ac:dyDescent="0.3">
      <c r="E916" s="129"/>
    </row>
    <row r="917" spans="5:5" ht="15.75" customHeight="1" x14ac:dyDescent="0.3">
      <c r="E917" s="129"/>
    </row>
    <row r="918" spans="5:5" ht="15.75" customHeight="1" x14ac:dyDescent="0.3">
      <c r="E918" s="129"/>
    </row>
    <row r="919" spans="5:5" ht="15.75" customHeight="1" x14ac:dyDescent="0.3">
      <c r="E919" s="129"/>
    </row>
    <row r="920" spans="5:5" ht="15.75" customHeight="1" x14ac:dyDescent="0.3">
      <c r="E920" s="129"/>
    </row>
    <row r="921" spans="5:5" ht="15.75" customHeight="1" x14ac:dyDescent="0.3">
      <c r="E921" s="129"/>
    </row>
    <row r="922" spans="5:5" ht="15.75" customHeight="1" x14ac:dyDescent="0.3">
      <c r="E922" s="129"/>
    </row>
    <row r="923" spans="5:5" ht="15.75" customHeight="1" x14ac:dyDescent="0.3">
      <c r="E923" s="129"/>
    </row>
    <row r="924" spans="5:5" ht="15.75" customHeight="1" x14ac:dyDescent="0.3">
      <c r="E924" s="129"/>
    </row>
    <row r="925" spans="5:5" ht="15.75" customHeight="1" x14ac:dyDescent="0.3">
      <c r="E925" s="129"/>
    </row>
    <row r="926" spans="5:5" ht="15.75" customHeight="1" x14ac:dyDescent="0.3">
      <c r="E926" s="129"/>
    </row>
    <row r="927" spans="5:5" ht="15.75" customHeight="1" x14ac:dyDescent="0.3">
      <c r="E927" s="129"/>
    </row>
    <row r="928" spans="5:5" ht="15.75" customHeight="1" x14ac:dyDescent="0.3">
      <c r="E928" s="129"/>
    </row>
    <row r="929" spans="5:5" ht="15.75" customHeight="1" x14ac:dyDescent="0.3">
      <c r="E929" s="129"/>
    </row>
    <row r="930" spans="5:5" ht="15.75" customHeight="1" x14ac:dyDescent="0.3">
      <c r="E930" s="129"/>
    </row>
    <row r="931" spans="5:5" ht="15.75" customHeight="1" x14ac:dyDescent="0.3">
      <c r="E931" s="129"/>
    </row>
    <row r="932" spans="5:5" ht="15.75" customHeight="1" x14ac:dyDescent="0.3">
      <c r="E932" s="129"/>
    </row>
    <row r="933" spans="5:5" ht="15.75" customHeight="1" x14ac:dyDescent="0.3">
      <c r="E933" s="129"/>
    </row>
    <row r="934" spans="5:5" ht="15.75" customHeight="1" x14ac:dyDescent="0.3">
      <c r="E934" s="129"/>
    </row>
    <row r="935" spans="5:5" ht="15.75" customHeight="1" x14ac:dyDescent="0.3">
      <c r="E935" s="129"/>
    </row>
    <row r="936" spans="5:5" ht="15.75" customHeight="1" x14ac:dyDescent="0.3">
      <c r="E936" s="129"/>
    </row>
    <row r="937" spans="5:5" ht="15.75" customHeight="1" x14ac:dyDescent="0.3">
      <c r="E937" s="129"/>
    </row>
    <row r="938" spans="5:5" ht="15.75" customHeight="1" x14ac:dyDescent="0.3">
      <c r="E938" s="129"/>
    </row>
    <row r="939" spans="5:5" ht="15.75" customHeight="1" x14ac:dyDescent="0.3">
      <c r="E939" s="129"/>
    </row>
    <row r="940" spans="5:5" ht="15.75" customHeight="1" x14ac:dyDescent="0.3">
      <c r="E940" s="129"/>
    </row>
    <row r="941" spans="5:5" ht="15.75" customHeight="1" x14ac:dyDescent="0.3">
      <c r="E941" s="129"/>
    </row>
    <row r="942" spans="5:5" ht="15.75" customHeight="1" x14ac:dyDescent="0.3">
      <c r="E942" s="129"/>
    </row>
    <row r="943" spans="5:5" ht="15.75" customHeight="1" x14ac:dyDescent="0.3">
      <c r="E943" s="129"/>
    </row>
    <row r="944" spans="5:5" ht="15.75" customHeight="1" x14ac:dyDescent="0.3">
      <c r="E944" s="129"/>
    </row>
    <row r="945" spans="5:5" ht="15.75" customHeight="1" x14ac:dyDescent="0.3">
      <c r="E945" s="129"/>
    </row>
    <row r="946" spans="5:5" ht="15.75" customHeight="1" x14ac:dyDescent="0.3">
      <c r="E946" s="129"/>
    </row>
    <row r="947" spans="5:5" ht="15.75" customHeight="1" x14ac:dyDescent="0.3">
      <c r="E947" s="129"/>
    </row>
    <row r="948" spans="5:5" ht="15.75" customHeight="1" x14ac:dyDescent="0.3">
      <c r="E948" s="129"/>
    </row>
    <row r="949" spans="5:5" ht="15.75" customHeight="1" x14ac:dyDescent="0.3">
      <c r="E949" s="129"/>
    </row>
    <row r="950" spans="5:5" ht="15.75" customHeight="1" x14ac:dyDescent="0.3">
      <c r="E950" s="129"/>
    </row>
    <row r="951" spans="5:5" ht="15.75" customHeight="1" x14ac:dyDescent="0.3">
      <c r="E951" s="129"/>
    </row>
    <row r="952" spans="5:5" ht="15.75" customHeight="1" x14ac:dyDescent="0.3">
      <c r="E952" s="129"/>
    </row>
    <row r="953" spans="5:5" ht="15.75" customHeight="1" x14ac:dyDescent="0.3">
      <c r="E953" s="129"/>
    </row>
    <row r="954" spans="5:5" ht="15.75" customHeight="1" x14ac:dyDescent="0.3">
      <c r="E954" s="129"/>
    </row>
    <row r="955" spans="5:5" ht="15.75" customHeight="1" x14ac:dyDescent="0.3">
      <c r="E955" s="129"/>
    </row>
    <row r="956" spans="5:5" ht="15.75" customHeight="1" x14ac:dyDescent="0.3">
      <c r="E956" s="129"/>
    </row>
    <row r="957" spans="5:5" ht="15.75" customHeight="1" x14ac:dyDescent="0.3">
      <c r="E957" s="129"/>
    </row>
    <row r="958" spans="5:5" ht="15.75" customHeight="1" x14ac:dyDescent="0.3">
      <c r="E958" s="129"/>
    </row>
    <row r="959" spans="5:5" ht="15.75" customHeight="1" x14ac:dyDescent="0.3">
      <c r="E959" s="129"/>
    </row>
    <row r="960" spans="5:5" ht="15.75" customHeight="1" x14ac:dyDescent="0.3">
      <c r="E960" s="129"/>
    </row>
    <row r="961" spans="5:5" ht="15.75" customHeight="1" x14ac:dyDescent="0.3">
      <c r="E961" s="129"/>
    </row>
    <row r="962" spans="5:5" ht="15.75" customHeight="1" x14ac:dyDescent="0.3">
      <c r="E962" s="129"/>
    </row>
    <row r="963" spans="5:5" ht="15.75" customHeight="1" x14ac:dyDescent="0.3">
      <c r="E963" s="129"/>
    </row>
    <row r="964" spans="5:5" ht="15.75" customHeight="1" x14ac:dyDescent="0.3">
      <c r="E964" s="129"/>
    </row>
    <row r="965" spans="5:5" ht="15.75" customHeight="1" x14ac:dyDescent="0.3">
      <c r="E965" s="129"/>
    </row>
    <row r="966" spans="5:5" ht="15.75" customHeight="1" x14ac:dyDescent="0.3">
      <c r="E966" s="129"/>
    </row>
    <row r="967" spans="5:5" ht="15.75" customHeight="1" x14ac:dyDescent="0.3">
      <c r="E967" s="129"/>
    </row>
    <row r="968" spans="5:5" ht="15.75" customHeight="1" x14ac:dyDescent="0.3">
      <c r="E968" s="129"/>
    </row>
    <row r="969" spans="5:5" ht="15.75" customHeight="1" x14ac:dyDescent="0.3">
      <c r="E969" s="129"/>
    </row>
    <row r="970" spans="5:5" ht="15.75" customHeight="1" x14ac:dyDescent="0.3">
      <c r="E970" s="129"/>
    </row>
    <row r="971" spans="5:5" ht="15.75" customHeight="1" x14ac:dyDescent="0.3">
      <c r="E971" s="129"/>
    </row>
    <row r="972" spans="5:5" ht="15.75" customHeight="1" x14ac:dyDescent="0.3">
      <c r="E972" s="129"/>
    </row>
    <row r="973" spans="5:5" ht="15.75" customHeight="1" x14ac:dyDescent="0.3">
      <c r="E973" s="129"/>
    </row>
    <row r="974" spans="5:5" ht="15.75" customHeight="1" x14ac:dyDescent="0.3">
      <c r="E974" s="129"/>
    </row>
    <row r="975" spans="5:5" ht="15.75" customHeight="1" x14ac:dyDescent="0.3">
      <c r="E975" s="129"/>
    </row>
    <row r="976" spans="5:5" ht="15.75" customHeight="1" x14ac:dyDescent="0.3">
      <c r="E976" s="129"/>
    </row>
    <row r="977" spans="5:5" ht="15.75" customHeight="1" x14ac:dyDescent="0.3">
      <c r="E977" s="129"/>
    </row>
    <row r="978" spans="5:5" ht="15.75" customHeight="1" x14ac:dyDescent="0.3">
      <c r="E978" s="129"/>
    </row>
    <row r="979" spans="5:5" ht="15.75" customHeight="1" x14ac:dyDescent="0.3">
      <c r="E979" s="129"/>
    </row>
    <row r="980" spans="5:5" ht="15.75" customHeight="1" x14ac:dyDescent="0.3">
      <c r="E980" s="129"/>
    </row>
    <row r="981" spans="5:5" ht="15.75" customHeight="1" x14ac:dyDescent="0.3">
      <c r="E981" s="129"/>
    </row>
    <row r="982" spans="5:5" ht="15.75" customHeight="1" x14ac:dyDescent="0.3">
      <c r="E982" s="129"/>
    </row>
    <row r="983" spans="5:5" ht="15.75" customHeight="1" x14ac:dyDescent="0.3">
      <c r="E983" s="129"/>
    </row>
    <row r="984" spans="5:5" ht="15.75" customHeight="1" x14ac:dyDescent="0.3">
      <c r="E984" s="129"/>
    </row>
    <row r="985" spans="5:5" ht="15.75" customHeight="1" x14ac:dyDescent="0.3">
      <c r="E985" s="129"/>
    </row>
    <row r="986" spans="5:5" ht="15.75" customHeight="1" x14ac:dyDescent="0.3">
      <c r="E986" s="129"/>
    </row>
    <row r="987" spans="5:5" ht="15.75" customHeight="1" x14ac:dyDescent="0.3">
      <c r="E987" s="129"/>
    </row>
    <row r="988" spans="5:5" ht="15.75" customHeight="1" x14ac:dyDescent="0.3">
      <c r="E988" s="129"/>
    </row>
    <row r="989" spans="5:5" ht="15.75" customHeight="1" x14ac:dyDescent="0.3">
      <c r="E989" s="129"/>
    </row>
    <row r="990" spans="5:5" ht="15.75" customHeight="1" x14ac:dyDescent="0.3">
      <c r="E990" s="129"/>
    </row>
    <row r="991" spans="5:5" ht="15.75" customHeight="1" x14ac:dyDescent="0.3">
      <c r="E991" s="129"/>
    </row>
    <row r="992" spans="5:5" ht="15.75" customHeight="1" x14ac:dyDescent="0.3">
      <c r="E992" s="129"/>
    </row>
    <row r="993" spans="5:5" ht="15.75" customHeight="1" x14ac:dyDescent="0.3">
      <c r="E993" s="129"/>
    </row>
    <row r="994" spans="5:5" ht="15.75" customHeight="1" x14ac:dyDescent="0.3">
      <c r="E994" s="129"/>
    </row>
    <row r="995" spans="5:5" ht="15.75" customHeight="1" x14ac:dyDescent="0.3">
      <c r="E995" s="129"/>
    </row>
    <row r="996" spans="5:5" ht="15.75" customHeight="1" x14ac:dyDescent="0.3">
      <c r="E996" s="129"/>
    </row>
    <row r="997" spans="5:5" ht="15.75" customHeight="1" x14ac:dyDescent="0.3">
      <c r="E997" s="129"/>
    </row>
    <row r="998" spans="5:5" ht="15.75" customHeight="1" x14ac:dyDescent="0.3">
      <c r="E998" s="129"/>
    </row>
    <row r="999" spans="5:5" ht="15.75" customHeight="1" x14ac:dyDescent="0.3">
      <c r="E999" s="129"/>
    </row>
    <row r="1000" spans="5:5" ht="15.75" customHeight="1" x14ac:dyDescent="0.3">
      <c r="E1000" s="129"/>
    </row>
    <row r="1001" spans="5:5" ht="15.75" customHeight="1" x14ac:dyDescent="0.3">
      <c r="E1001" s="129"/>
    </row>
    <row r="1002" spans="5:5" ht="15.75" customHeight="1" x14ac:dyDescent="0.3">
      <c r="E1002" s="129"/>
    </row>
  </sheetData>
  <mergeCells count="44">
    <mergeCell ref="B3:K3"/>
    <mergeCell ref="B4:K4"/>
    <mergeCell ref="B5:K5"/>
    <mergeCell ref="B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16:C16"/>
    <mergeCell ref="F16:K16"/>
    <mergeCell ref="B51:E51"/>
    <mergeCell ref="B17:C17"/>
    <mergeCell ref="F17:K17"/>
    <mergeCell ref="B18:C18"/>
    <mergeCell ref="F18:K18"/>
    <mergeCell ref="B19:H19"/>
    <mergeCell ref="I19:K19"/>
    <mergeCell ref="B27:E27"/>
    <mergeCell ref="B31:E31"/>
    <mergeCell ref="B35:E35"/>
    <mergeCell ref="B36:E36"/>
    <mergeCell ref="B45:E45"/>
    <mergeCell ref="B72:E72"/>
    <mergeCell ref="B73:E73"/>
    <mergeCell ref="B55:E55"/>
    <mergeCell ref="B56:E56"/>
    <mergeCell ref="C57:D57"/>
    <mergeCell ref="B63:E63"/>
    <mergeCell ref="B67:E67"/>
    <mergeCell ref="B71:E7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O1002"/>
  <sheetViews>
    <sheetView topLeftCell="A12" zoomScale="69" zoomScaleNormal="69" workbookViewId="0">
      <selection activeCell="N49" sqref="N49"/>
    </sheetView>
  </sheetViews>
  <sheetFormatPr baseColWidth="10" defaultColWidth="14.44140625" defaultRowHeight="14.4" x14ac:dyDescent="0.3"/>
  <cols>
    <col min="1" max="2" width="5.33203125" customWidth="1"/>
    <col min="3" max="3" width="37.88671875" customWidth="1"/>
    <col min="4" max="4" width="8.44140625" customWidth="1"/>
    <col min="5" max="5" width="7.88671875" customWidth="1"/>
    <col min="6" max="6" width="19.88671875" bestFit="1" customWidth="1"/>
    <col min="7" max="7" width="13.44140625" bestFit="1" customWidth="1"/>
    <col min="8" max="10" width="10.6640625" customWidth="1"/>
    <col min="11" max="11" width="13.33203125" customWidth="1"/>
    <col min="12" max="26" width="10.6640625" customWidth="1"/>
  </cols>
  <sheetData>
    <row r="1" spans="2:11" x14ac:dyDescent="0.3">
      <c r="E1" s="129"/>
    </row>
    <row r="2" spans="2:11" ht="15" thickBot="1" x14ac:dyDescent="0.35">
      <c r="E2" s="129"/>
    </row>
    <row r="3" spans="2:11" x14ac:dyDescent="0.3">
      <c r="B3" s="499" t="s">
        <v>55</v>
      </c>
      <c r="C3" s="500"/>
      <c r="D3" s="500"/>
      <c r="E3" s="500"/>
      <c r="F3" s="500"/>
      <c r="G3" s="500"/>
      <c r="H3" s="500"/>
      <c r="I3" s="500"/>
      <c r="J3" s="500"/>
      <c r="K3" s="501"/>
    </row>
    <row r="4" spans="2:11" x14ac:dyDescent="0.3">
      <c r="B4" s="502" t="s">
        <v>297</v>
      </c>
      <c r="C4" s="403"/>
      <c r="D4" s="403"/>
      <c r="E4" s="403"/>
      <c r="F4" s="403"/>
      <c r="G4" s="403"/>
      <c r="H4" s="403"/>
      <c r="I4" s="403"/>
      <c r="J4" s="403"/>
      <c r="K4" s="503"/>
    </row>
    <row r="5" spans="2:11" x14ac:dyDescent="0.3">
      <c r="B5" s="504" t="s">
        <v>257</v>
      </c>
      <c r="C5" s="403"/>
      <c r="D5" s="403"/>
      <c r="E5" s="403"/>
      <c r="F5" s="403"/>
      <c r="G5" s="403"/>
      <c r="H5" s="403"/>
      <c r="I5" s="403"/>
      <c r="J5" s="403"/>
      <c r="K5" s="503"/>
    </row>
    <row r="6" spans="2:11" x14ac:dyDescent="0.3">
      <c r="B6" s="504" t="s">
        <v>57</v>
      </c>
      <c r="C6" s="403"/>
      <c r="D6" s="403"/>
      <c r="E6" s="403"/>
      <c r="F6" s="403"/>
      <c r="G6" s="403"/>
      <c r="H6" s="403"/>
      <c r="I6" s="403"/>
      <c r="J6" s="403"/>
      <c r="K6" s="503"/>
    </row>
    <row r="7" spans="2:11" x14ac:dyDescent="0.3">
      <c r="B7" s="505" t="s">
        <v>58</v>
      </c>
      <c r="C7" s="492"/>
      <c r="D7" s="143" t="s">
        <v>35</v>
      </c>
      <c r="E7" s="143" t="s">
        <v>59</v>
      </c>
      <c r="F7" s="506" t="s">
        <v>60</v>
      </c>
      <c r="G7" s="492"/>
      <c r="H7" s="492"/>
      <c r="I7" s="492"/>
      <c r="J7" s="492"/>
      <c r="K7" s="494"/>
    </row>
    <row r="8" spans="2:11" x14ac:dyDescent="0.3">
      <c r="B8" s="491" t="s">
        <v>61</v>
      </c>
      <c r="C8" s="492"/>
      <c r="D8" s="144" t="s">
        <v>128</v>
      </c>
      <c r="E8" s="145">
        <v>1</v>
      </c>
      <c r="F8" s="493" t="s">
        <v>192</v>
      </c>
      <c r="G8" s="492"/>
      <c r="H8" s="492"/>
      <c r="I8" s="492"/>
      <c r="J8" s="492"/>
      <c r="K8" s="494"/>
    </row>
    <row r="9" spans="2:11" ht="22.5" customHeight="1" x14ac:dyDescent="0.3">
      <c r="B9" s="498" t="s">
        <v>193</v>
      </c>
      <c r="C9" s="492"/>
      <c r="D9" s="146" t="s">
        <v>156</v>
      </c>
      <c r="E9" s="147">
        <v>75</v>
      </c>
      <c r="F9" s="493"/>
      <c r="G9" s="492"/>
      <c r="H9" s="492"/>
      <c r="I9" s="492"/>
      <c r="J9" s="492"/>
      <c r="K9" s="494"/>
    </row>
    <row r="10" spans="2:11" x14ac:dyDescent="0.3">
      <c r="B10" s="491" t="s">
        <v>194</v>
      </c>
      <c r="C10" s="492"/>
      <c r="D10" s="144" t="s">
        <v>117</v>
      </c>
      <c r="E10" s="148">
        <v>0.2</v>
      </c>
      <c r="F10" s="493"/>
      <c r="G10" s="492"/>
      <c r="H10" s="492"/>
      <c r="I10" s="492"/>
      <c r="J10" s="492"/>
      <c r="K10" s="494"/>
    </row>
    <row r="11" spans="2:11" x14ac:dyDescent="0.3">
      <c r="B11" s="491" t="s">
        <v>195</v>
      </c>
      <c r="C11" s="492"/>
      <c r="D11" s="144" t="s">
        <v>196</v>
      </c>
      <c r="E11" s="145">
        <v>80</v>
      </c>
      <c r="F11" s="493" t="s">
        <v>197</v>
      </c>
      <c r="G11" s="492"/>
      <c r="H11" s="492"/>
      <c r="I11" s="492"/>
      <c r="J11" s="492"/>
      <c r="K11" s="494"/>
    </row>
    <row r="12" spans="2:11" x14ac:dyDescent="0.3">
      <c r="B12" s="491" t="s">
        <v>198</v>
      </c>
      <c r="C12" s="492"/>
      <c r="D12" s="144" t="s">
        <v>13</v>
      </c>
      <c r="E12" s="149">
        <v>6</v>
      </c>
      <c r="F12" s="493"/>
      <c r="G12" s="492"/>
      <c r="H12" s="492"/>
      <c r="I12" s="492"/>
      <c r="J12" s="492"/>
      <c r="K12" s="494"/>
    </row>
    <row r="13" spans="2:11" x14ac:dyDescent="0.3">
      <c r="B13" s="491" t="s">
        <v>135</v>
      </c>
      <c r="C13" s="492"/>
      <c r="D13" s="144" t="s">
        <v>13</v>
      </c>
      <c r="E13" s="145">
        <v>1</v>
      </c>
      <c r="F13" s="493" t="s">
        <v>123</v>
      </c>
      <c r="G13" s="492"/>
      <c r="H13" s="492"/>
      <c r="I13" s="492"/>
      <c r="J13" s="492"/>
      <c r="K13" s="494"/>
    </row>
    <row r="14" spans="2:11" x14ac:dyDescent="0.3">
      <c r="B14" s="491" t="s">
        <v>199</v>
      </c>
      <c r="C14" s="492"/>
      <c r="D14" s="144" t="s">
        <v>196</v>
      </c>
      <c r="E14" s="145">
        <v>3</v>
      </c>
      <c r="F14" s="493" t="s">
        <v>200</v>
      </c>
      <c r="G14" s="492"/>
      <c r="H14" s="492"/>
      <c r="I14" s="492"/>
      <c r="J14" s="492"/>
      <c r="K14" s="494"/>
    </row>
    <row r="15" spans="2:11" x14ac:dyDescent="0.3">
      <c r="B15" s="491" t="s">
        <v>201</v>
      </c>
      <c r="C15" s="492"/>
      <c r="D15" s="144" t="s">
        <v>13</v>
      </c>
      <c r="E15" s="145">
        <v>0.05</v>
      </c>
      <c r="F15" s="493"/>
      <c r="G15" s="492"/>
      <c r="H15" s="492"/>
      <c r="I15" s="492"/>
      <c r="J15" s="492"/>
      <c r="K15" s="494"/>
    </row>
    <row r="16" spans="2:11" x14ac:dyDescent="0.3">
      <c r="B16" s="491" t="s">
        <v>202</v>
      </c>
      <c r="C16" s="492"/>
      <c r="D16" s="144" t="s">
        <v>128</v>
      </c>
      <c r="E16" s="150">
        <v>0</v>
      </c>
      <c r="F16" s="493" t="s">
        <v>203</v>
      </c>
      <c r="G16" s="492"/>
      <c r="H16" s="492"/>
      <c r="I16" s="492"/>
      <c r="J16" s="492"/>
      <c r="K16" s="494"/>
    </row>
    <row r="17" spans="2:15" x14ac:dyDescent="0.3">
      <c r="B17" s="491" t="s">
        <v>204</v>
      </c>
      <c r="C17" s="492"/>
      <c r="D17" s="144" t="s">
        <v>128</v>
      </c>
      <c r="E17" s="151">
        <v>0</v>
      </c>
      <c r="F17" s="493" t="s">
        <v>205</v>
      </c>
      <c r="G17" s="492"/>
      <c r="H17" s="492"/>
      <c r="I17" s="492"/>
      <c r="J17" s="492"/>
      <c r="K17" s="494"/>
    </row>
    <row r="18" spans="2:15" x14ac:dyDescent="0.3">
      <c r="B18" s="491" t="s">
        <v>206</v>
      </c>
      <c r="C18" s="492"/>
      <c r="D18" s="144" t="s">
        <v>128</v>
      </c>
      <c r="E18" s="152">
        <v>0</v>
      </c>
      <c r="F18" s="493" t="s">
        <v>207</v>
      </c>
      <c r="G18" s="492"/>
      <c r="H18" s="492"/>
      <c r="I18" s="492"/>
      <c r="J18" s="492"/>
      <c r="K18" s="494"/>
    </row>
    <row r="19" spans="2:15" ht="6" customHeight="1" x14ac:dyDescent="0.3">
      <c r="B19" s="495"/>
      <c r="C19" s="492"/>
      <c r="D19" s="492"/>
      <c r="E19" s="492"/>
      <c r="F19" s="492"/>
      <c r="G19" s="492"/>
      <c r="H19" s="492"/>
      <c r="I19" s="496"/>
      <c r="J19" s="492"/>
      <c r="K19" s="494"/>
    </row>
    <row r="20" spans="2:15" ht="27.6" x14ac:dyDescent="0.3">
      <c r="B20" s="154" t="s">
        <v>81</v>
      </c>
      <c r="C20" s="153" t="s">
        <v>58</v>
      </c>
      <c r="D20" s="153" t="s">
        <v>35</v>
      </c>
      <c r="E20" s="153" t="s">
        <v>59</v>
      </c>
      <c r="F20" s="153" t="s">
        <v>82</v>
      </c>
      <c r="G20" s="153" t="s">
        <v>83</v>
      </c>
      <c r="H20" s="153" t="s">
        <v>84</v>
      </c>
      <c r="I20" s="153" t="s">
        <v>85</v>
      </c>
      <c r="J20" s="153" t="s">
        <v>86</v>
      </c>
      <c r="K20" s="155" t="s">
        <v>87</v>
      </c>
    </row>
    <row r="21" spans="2:15" ht="15.75" customHeight="1" x14ac:dyDescent="0.3">
      <c r="B21" s="330">
        <v>1</v>
      </c>
      <c r="C21" s="331" t="s">
        <v>208</v>
      </c>
      <c r="D21" s="331"/>
      <c r="E21" s="332"/>
      <c r="F21" s="333"/>
      <c r="G21" s="334"/>
      <c r="H21" s="332"/>
      <c r="I21" s="335"/>
      <c r="J21" s="333"/>
      <c r="K21" s="336"/>
    </row>
    <row r="22" spans="2:15" ht="15.75" customHeight="1" x14ac:dyDescent="0.3">
      <c r="B22" s="337" t="s">
        <v>89</v>
      </c>
      <c r="C22" s="338" t="s">
        <v>88</v>
      </c>
      <c r="D22" s="338"/>
      <c r="E22" s="332"/>
      <c r="F22" s="333"/>
      <c r="G22" s="334"/>
      <c r="H22" s="332"/>
      <c r="I22" s="335"/>
      <c r="J22" s="333"/>
      <c r="K22" s="336"/>
    </row>
    <row r="23" spans="2:15" ht="29.25" customHeight="1" x14ac:dyDescent="0.3">
      <c r="B23" s="339" t="s">
        <v>209</v>
      </c>
      <c r="C23" s="340" t="s">
        <v>210</v>
      </c>
      <c r="D23" s="341" t="s">
        <v>22</v>
      </c>
      <c r="E23" s="341">
        <v>75</v>
      </c>
      <c r="F23" s="341">
        <v>1358</v>
      </c>
      <c r="G23" s="341">
        <f t="shared" ref="G23:G26" si="0">+F23*E23</f>
        <v>101850</v>
      </c>
      <c r="H23" s="341">
        <f t="shared" ref="H23:H26" si="1">E$16</f>
        <v>0</v>
      </c>
      <c r="I23" s="341">
        <f t="shared" ref="I23:I26" si="2">+H23*G23</f>
        <v>0</v>
      </c>
      <c r="J23" s="341">
        <f t="shared" ref="J23:J26" si="3">I23-K23</f>
        <v>0</v>
      </c>
      <c r="K23" s="342"/>
      <c r="N23" s="29">
        <v>2005</v>
      </c>
      <c r="O23">
        <v>2022</v>
      </c>
    </row>
    <row r="24" spans="2:15" ht="15.75" customHeight="1" x14ac:dyDescent="0.3">
      <c r="B24" s="339" t="s">
        <v>211</v>
      </c>
      <c r="C24" s="144" t="s">
        <v>25</v>
      </c>
      <c r="D24" s="341" t="s">
        <v>22</v>
      </c>
      <c r="E24" s="341">
        <v>75</v>
      </c>
      <c r="F24" s="333">
        <v>489</v>
      </c>
      <c r="G24" s="341">
        <f t="shared" si="0"/>
        <v>36675</v>
      </c>
      <c r="H24" s="341">
        <f t="shared" si="1"/>
        <v>0</v>
      </c>
      <c r="I24" s="341">
        <f t="shared" si="2"/>
        <v>0</v>
      </c>
      <c r="J24" s="333">
        <f t="shared" si="3"/>
        <v>0</v>
      </c>
      <c r="K24" s="342"/>
      <c r="O24" s="28">
        <f>O23-N23</f>
        <v>17</v>
      </c>
    </row>
    <row r="25" spans="2:15" ht="15.75" customHeight="1" x14ac:dyDescent="0.3">
      <c r="B25" s="339" t="s">
        <v>212</v>
      </c>
      <c r="C25" s="144" t="s">
        <v>30</v>
      </c>
      <c r="D25" s="341" t="s">
        <v>22</v>
      </c>
      <c r="E25" s="341">
        <v>75</v>
      </c>
      <c r="F25" s="333">
        <v>306</v>
      </c>
      <c r="G25" s="341">
        <f t="shared" ref="G25" si="4">E25*F25</f>
        <v>22950</v>
      </c>
      <c r="H25" s="341"/>
      <c r="I25" s="341"/>
      <c r="J25" s="333"/>
      <c r="K25" s="342"/>
    </row>
    <row r="26" spans="2:15" ht="15.75" customHeight="1" x14ac:dyDescent="0.3">
      <c r="B26" s="339" t="s">
        <v>254</v>
      </c>
      <c r="C26" s="144" t="s">
        <v>213</v>
      </c>
      <c r="D26" s="341" t="s">
        <v>13</v>
      </c>
      <c r="E26" s="333">
        <v>7</v>
      </c>
      <c r="F26" s="333">
        <v>509</v>
      </c>
      <c r="G26" s="341">
        <f t="shared" si="0"/>
        <v>3563</v>
      </c>
      <c r="H26" s="341">
        <f t="shared" si="1"/>
        <v>0</v>
      </c>
      <c r="I26" s="332">
        <f t="shared" si="2"/>
        <v>0</v>
      </c>
      <c r="J26" s="333">
        <f t="shared" si="3"/>
        <v>0</v>
      </c>
      <c r="K26" s="342">
        <f>I26</f>
        <v>0</v>
      </c>
    </row>
    <row r="27" spans="2:15" ht="15.75" customHeight="1" x14ac:dyDescent="0.3">
      <c r="B27" s="495" t="s">
        <v>214</v>
      </c>
      <c r="C27" s="492"/>
      <c r="D27" s="492"/>
      <c r="E27" s="492"/>
      <c r="F27" s="333"/>
      <c r="G27" s="334">
        <f>SUM(G23:G26)</f>
        <v>165038</v>
      </c>
      <c r="H27" s="334"/>
      <c r="I27" s="334">
        <f t="shared" ref="I27:K27" si="5">SUM(I23:I26)</f>
        <v>0</v>
      </c>
      <c r="J27" s="334">
        <f t="shared" si="5"/>
        <v>0</v>
      </c>
      <c r="K27" s="343">
        <f t="shared" si="5"/>
        <v>0</v>
      </c>
    </row>
    <row r="28" spans="2:15" ht="15.75" customHeight="1" x14ac:dyDescent="0.3">
      <c r="B28" s="337" t="s">
        <v>90</v>
      </c>
      <c r="C28" s="338" t="s">
        <v>99</v>
      </c>
      <c r="D28" s="338"/>
      <c r="E28" s="335"/>
      <c r="F28" s="334"/>
      <c r="G28" s="334"/>
      <c r="H28" s="335"/>
      <c r="I28" s="335"/>
      <c r="J28" s="334"/>
      <c r="K28" s="343"/>
    </row>
    <row r="29" spans="2:15" ht="15.75" customHeight="1" x14ac:dyDescent="0.3">
      <c r="B29" s="344" t="s">
        <v>215</v>
      </c>
      <c r="C29" s="144" t="s">
        <v>43</v>
      </c>
      <c r="D29" s="332" t="s">
        <v>216</v>
      </c>
      <c r="E29" s="333">
        <v>6</v>
      </c>
      <c r="F29" s="333">
        <v>7950</v>
      </c>
      <c r="G29" s="341">
        <f t="shared" ref="G29:G30" si="6">+F29*E29</f>
        <v>47700</v>
      </c>
      <c r="H29" s="341">
        <f t="shared" ref="H29:H30" si="7">E$16</f>
        <v>0</v>
      </c>
      <c r="I29" s="332">
        <f t="shared" ref="I29:I30" si="8">+H29*G29</f>
        <v>0</v>
      </c>
      <c r="J29" s="333">
        <f t="shared" ref="J29:J30" si="9">I29-K29</f>
        <v>0</v>
      </c>
      <c r="K29" s="342"/>
    </row>
    <row r="30" spans="2:15" ht="15.75" customHeight="1" x14ac:dyDescent="0.3">
      <c r="B30" s="344" t="s">
        <v>217</v>
      </c>
      <c r="C30" s="144" t="s">
        <v>50</v>
      </c>
      <c r="D30" s="332" t="s">
        <v>13</v>
      </c>
      <c r="E30" s="333">
        <v>1</v>
      </c>
      <c r="F30" s="333">
        <v>38000</v>
      </c>
      <c r="G30" s="341">
        <f t="shared" si="6"/>
        <v>38000</v>
      </c>
      <c r="H30" s="341">
        <f t="shared" si="7"/>
        <v>0</v>
      </c>
      <c r="I30" s="332">
        <f t="shared" si="8"/>
        <v>0</v>
      </c>
      <c r="J30" s="333">
        <f t="shared" si="9"/>
        <v>0</v>
      </c>
      <c r="K30" s="342"/>
    </row>
    <row r="31" spans="2:15" ht="15.75" customHeight="1" x14ac:dyDescent="0.3">
      <c r="B31" s="495" t="s">
        <v>218</v>
      </c>
      <c r="C31" s="492"/>
      <c r="D31" s="492"/>
      <c r="E31" s="492"/>
      <c r="F31" s="333"/>
      <c r="G31" s="334">
        <f>SUM(G29:G30)</f>
        <v>85700</v>
      </c>
      <c r="H31" s="332"/>
      <c r="I31" s="334">
        <f t="shared" ref="I31:K31" si="10">SUM(I29:I30)</f>
        <v>0</v>
      </c>
      <c r="J31" s="334">
        <f t="shared" si="10"/>
        <v>0</v>
      </c>
      <c r="K31" s="343">
        <f t="shared" si="10"/>
        <v>0</v>
      </c>
    </row>
    <row r="32" spans="2:15" ht="15.75" customHeight="1" x14ac:dyDescent="0.3">
      <c r="B32" s="337" t="s">
        <v>91</v>
      </c>
      <c r="C32" s="338" t="s">
        <v>108</v>
      </c>
      <c r="D32" s="338"/>
      <c r="E32" s="332"/>
      <c r="F32" s="333"/>
      <c r="G32" s="334"/>
      <c r="H32" s="332"/>
      <c r="I32" s="335"/>
      <c r="J32" s="333"/>
      <c r="K32" s="336"/>
    </row>
    <row r="33" spans="2:11" ht="15.75" customHeight="1" x14ac:dyDescent="0.3">
      <c r="B33" s="344" t="s">
        <v>219</v>
      </c>
      <c r="C33" s="144" t="s">
        <v>0</v>
      </c>
      <c r="D33" s="148">
        <v>0.05</v>
      </c>
      <c r="E33" s="333">
        <v>1</v>
      </c>
      <c r="F33" s="333">
        <v>8252</v>
      </c>
      <c r="G33" s="341">
        <f t="shared" ref="G33:G34" si="11">+F33*E33</f>
        <v>8252</v>
      </c>
      <c r="H33" s="341">
        <f t="shared" ref="H33:H34" si="12">E$16</f>
        <v>0</v>
      </c>
      <c r="I33" s="332">
        <f t="shared" ref="I33:I34" si="13">+H33*G33</f>
        <v>0</v>
      </c>
      <c r="J33" s="333">
        <f t="shared" ref="J33:J34" si="14">I33-K33</f>
        <v>0</v>
      </c>
      <c r="K33" s="342"/>
    </row>
    <row r="34" spans="2:11" ht="15.75" customHeight="1" x14ac:dyDescent="0.3">
      <c r="B34" s="344" t="s">
        <v>220</v>
      </c>
      <c r="C34" s="144" t="s">
        <v>221</v>
      </c>
      <c r="D34" s="148">
        <v>0.2</v>
      </c>
      <c r="E34" s="333">
        <v>1</v>
      </c>
      <c r="F34" s="333">
        <v>17140</v>
      </c>
      <c r="G34" s="341">
        <f t="shared" si="11"/>
        <v>17140</v>
      </c>
      <c r="H34" s="341">
        <f t="shared" si="12"/>
        <v>0</v>
      </c>
      <c r="I34" s="332">
        <f t="shared" si="13"/>
        <v>0</v>
      </c>
      <c r="J34" s="333">
        <f t="shared" si="14"/>
        <v>0</v>
      </c>
      <c r="K34" s="342">
        <f>I34</f>
        <v>0</v>
      </c>
    </row>
    <row r="35" spans="2:11" ht="15.75" customHeight="1" x14ac:dyDescent="0.3">
      <c r="B35" s="495" t="s">
        <v>222</v>
      </c>
      <c r="C35" s="492"/>
      <c r="D35" s="492"/>
      <c r="E35" s="492"/>
      <c r="F35" s="333"/>
      <c r="G35" s="334">
        <f>SUM(G33:G34)</f>
        <v>25392</v>
      </c>
      <c r="H35" s="335"/>
      <c r="I35" s="334">
        <f t="shared" ref="I35:K35" si="15">SUM(I33:I34)</f>
        <v>0</v>
      </c>
      <c r="J35" s="334">
        <f t="shared" si="15"/>
        <v>0</v>
      </c>
      <c r="K35" s="343">
        <f t="shared" si="15"/>
        <v>0</v>
      </c>
    </row>
    <row r="36" spans="2:11" ht="15.75" customHeight="1" x14ac:dyDescent="0.3">
      <c r="B36" s="495" t="s">
        <v>223</v>
      </c>
      <c r="C36" s="492"/>
      <c r="D36" s="492"/>
      <c r="E36" s="492"/>
      <c r="F36" s="345"/>
      <c r="G36" s="346">
        <f>G35+G31+G27</f>
        <v>276130</v>
      </c>
      <c r="H36" s="329"/>
      <c r="I36" s="334">
        <f t="shared" ref="I36:K36" si="16">I35+I31+I27</f>
        <v>0</v>
      </c>
      <c r="J36" s="334">
        <f t="shared" si="16"/>
        <v>0</v>
      </c>
      <c r="K36" s="343">
        <f t="shared" si="16"/>
        <v>0</v>
      </c>
    </row>
    <row r="37" spans="2:11" ht="15.75" customHeight="1" x14ac:dyDescent="0.3">
      <c r="B37" s="330">
        <v>2</v>
      </c>
      <c r="C37" s="338" t="s">
        <v>224</v>
      </c>
      <c r="D37" s="338"/>
      <c r="E37" s="329"/>
      <c r="F37" s="338"/>
      <c r="G37" s="346"/>
      <c r="H37" s="185"/>
      <c r="I37" s="346"/>
      <c r="J37" s="347"/>
      <c r="K37" s="348"/>
    </row>
    <row r="38" spans="2:11" ht="15.75" customHeight="1" x14ac:dyDescent="0.3">
      <c r="B38" s="344" t="s">
        <v>100</v>
      </c>
      <c r="C38" s="338" t="s">
        <v>88</v>
      </c>
      <c r="D38" s="338"/>
      <c r="E38" s="145"/>
      <c r="F38" s="333"/>
      <c r="G38" s="334"/>
      <c r="H38" s="341"/>
      <c r="I38" s="333"/>
      <c r="J38" s="333"/>
      <c r="K38" s="336"/>
    </row>
    <row r="39" spans="2:11" ht="15.75" customHeight="1" x14ac:dyDescent="0.3">
      <c r="B39" s="344" t="s">
        <v>225</v>
      </c>
      <c r="C39" s="144" t="s">
        <v>28</v>
      </c>
      <c r="D39" s="145" t="s">
        <v>7</v>
      </c>
      <c r="E39" s="333">
        <v>15</v>
      </c>
      <c r="F39" s="333">
        <v>1358</v>
      </c>
      <c r="G39" s="333">
        <f t="shared" ref="G39:G44" si="17">E39*F39</f>
        <v>20370</v>
      </c>
      <c r="H39" s="341">
        <f t="shared" ref="H39:H44" si="18">E$17</f>
        <v>0</v>
      </c>
      <c r="I39" s="333">
        <f t="shared" ref="I39:I44" si="19">+H39*G39</f>
        <v>0</v>
      </c>
      <c r="J39" s="333">
        <f t="shared" ref="J39:J44" si="20">I39-K39</f>
        <v>0</v>
      </c>
      <c r="K39" s="336"/>
    </row>
    <row r="40" spans="2:11" ht="15.75" customHeight="1" x14ac:dyDescent="0.3">
      <c r="B40" s="344" t="s">
        <v>226</v>
      </c>
      <c r="C40" s="144" t="s">
        <v>24</v>
      </c>
      <c r="D40" s="145" t="s">
        <v>22</v>
      </c>
      <c r="E40" s="333">
        <v>15</v>
      </c>
      <c r="F40" s="333">
        <v>1019</v>
      </c>
      <c r="G40" s="333">
        <f t="shared" si="17"/>
        <v>15285</v>
      </c>
      <c r="H40" s="341">
        <f t="shared" si="18"/>
        <v>0</v>
      </c>
      <c r="I40" s="333">
        <f t="shared" si="19"/>
        <v>0</v>
      </c>
      <c r="J40" s="333">
        <f t="shared" si="20"/>
        <v>0</v>
      </c>
      <c r="K40" s="336"/>
    </row>
    <row r="41" spans="2:11" ht="15.75" customHeight="1" x14ac:dyDescent="0.3">
      <c r="B41" s="344" t="s">
        <v>227</v>
      </c>
      <c r="C41" s="144" t="s">
        <v>29</v>
      </c>
      <c r="D41" s="145" t="s">
        <v>22</v>
      </c>
      <c r="E41" s="333">
        <v>75</v>
      </c>
      <c r="F41" s="333">
        <v>1358</v>
      </c>
      <c r="G41" s="333">
        <f t="shared" si="17"/>
        <v>101850</v>
      </c>
      <c r="H41" s="341">
        <f t="shared" si="18"/>
        <v>0</v>
      </c>
      <c r="I41" s="333">
        <f t="shared" si="19"/>
        <v>0</v>
      </c>
      <c r="J41" s="333">
        <f t="shared" si="20"/>
        <v>0</v>
      </c>
      <c r="K41" s="336"/>
    </row>
    <row r="42" spans="2:11" ht="15.75" customHeight="1" x14ac:dyDescent="0.3">
      <c r="B42" s="344" t="s">
        <v>228</v>
      </c>
      <c r="C42" s="144" t="s">
        <v>25</v>
      </c>
      <c r="D42" s="145" t="s">
        <v>22</v>
      </c>
      <c r="E42" s="333">
        <v>75</v>
      </c>
      <c r="F42" s="333">
        <v>489</v>
      </c>
      <c r="G42" s="333">
        <f t="shared" si="17"/>
        <v>36675</v>
      </c>
      <c r="H42" s="341">
        <f t="shared" si="18"/>
        <v>0</v>
      </c>
      <c r="I42" s="333">
        <f t="shared" si="19"/>
        <v>0</v>
      </c>
      <c r="J42" s="333">
        <f t="shared" si="20"/>
        <v>0</v>
      </c>
      <c r="K42" s="336"/>
    </row>
    <row r="43" spans="2:11" ht="15.75" customHeight="1" x14ac:dyDescent="0.3">
      <c r="B43" s="344" t="s">
        <v>229</v>
      </c>
      <c r="C43" s="144" t="s">
        <v>30</v>
      </c>
      <c r="D43" s="145" t="s">
        <v>22</v>
      </c>
      <c r="E43" s="333">
        <v>75</v>
      </c>
      <c r="F43" s="333">
        <v>306</v>
      </c>
      <c r="G43" s="333">
        <f t="shared" si="17"/>
        <v>22950</v>
      </c>
      <c r="H43" s="341">
        <f t="shared" si="18"/>
        <v>0</v>
      </c>
      <c r="I43" s="333">
        <f t="shared" si="19"/>
        <v>0</v>
      </c>
      <c r="J43" s="333">
        <f t="shared" si="20"/>
        <v>0</v>
      </c>
      <c r="K43" s="336"/>
    </row>
    <row r="44" spans="2:11" ht="15.75" customHeight="1" x14ac:dyDescent="0.3">
      <c r="B44" s="344" t="s">
        <v>230</v>
      </c>
      <c r="C44" s="144" t="s">
        <v>31</v>
      </c>
      <c r="D44" s="145" t="s">
        <v>13</v>
      </c>
      <c r="E44" s="333">
        <v>37</v>
      </c>
      <c r="F44" s="333">
        <v>509</v>
      </c>
      <c r="G44" s="333">
        <f t="shared" si="17"/>
        <v>18833</v>
      </c>
      <c r="H44" s="341">
        <f t="shared" si="18"/>
        <v>0</v>
      </c>
      <c r="I44" s="333">
        <f t="shared" si="19"/>
        <v>0</v>
      </c>
      <c r="J44" s="333">
        <f t="shared" si="20"/>
        <v>0</v>
      </c>
      <c r="K44" s="336">
        <f>I44</f>
        <v>0</v>
      </c>
    </row>
    <row r="45" spans="2:11" ht="15.75" customHeight="1" x14ac:dyDescent="0.3">
      <c r="B45" s="495" t="s">
        <v>231</v>
      </c>
      <c r="C45" s="492"/>
      <c r="D45" s="492"/>
      <c r="E45" s="492"/>
      <c r="F45" s="333"/>
      <c r="G45" s="334">
        <f>SUM(G39:G44)</f>
        <v>215963</v>
      </c>
      <c r="H45" s="334"/>
      <c r="I45" s="334">
        <f t="shared" ref="I45:K45" si="21">SUM(I39:I44)</f>
        <v>0</v>
      </c>
      <c r="J45" s="334">
        <f t="shared" si="21"/>
        <v>0</v>
      </c>
      <c r="K45" s="343">
        <f t="shared" si="21"/>
        <v>0</v>
      </c>
    </row>
    <row r="46" spans="2:11" ht="15.75" customHeight="1" x14ac:dyDescent="0.3">
      <c r="B46" s="337" t="s">
        <v>101</v>
      </c>
      <c r="C46" s="338" t="s">
        <v>99</v>
      </c>
      <c r="D46" s="338"/>
      <c r="E46" s="145"/>
      <c r="F46" s="333"/>
      <c r="G46" s="334"/>
      <c r="H46" s="341"/>
      <c r="I46" s="333"/>
      <c r="J46" s="333"/>
      <c r="K46" s="336"/>
    </row>
    <row r="47" spans="2:11" ht="15.75" customHeight="1" x14ac:dyDescent="0.3">
      <c r="B47" s="344" t="s">
        <v>232</v>
      </c>
      <c r="C47" s="144" t="s">
        <v>51</v>
      </c>
      <c r="D47" s="145" t="s">
        <v>35</v>
      </c>
      <c r="E47" s="333">
        <v>15</v>
      </c>
      <c r="F47" s="333">
        <v>0</v>
      </c>
      <c r="G47" s="333">
        <f t="shared" ref="G47:G50" si="22">E47*F47</f>
        <v>0</v>
      </c>
      <c r="H47" s="341">
        <f>+I$19</f>
        <v>0</v>
      </c>
      <c r="I47" s="333">
        <f t="shared" ref="I47:I50" si="23">+H47*G47</f>
        <v>0</v>
      </c>
      <c r="J47" s="333">
        <f t="shared" ref="J47:J50" si="24">I47-K47</f>
        <v>0</v>
      </c>
      <c r="K47" s="336"/>
    </row>
    <row r="48" spans="2:11" ht="15.75" customHeight="1" x14ac:dyDescent="0.3">
      <c r="B48" s="344" t="s">
        <v>233</v>
      </c>
      <c r="C48" s="144" t="s">
        <v>45</v>
      </c>
      <c r="D48" s="145" t="s">
        <v>13</v>
      </c>
      <c r="E48" s="349">
        <v>0.05</v>
      </c>
      <c r="F48" s="333">
        <v>68000</v>
      </c>
      <c r="G48" s="333">
        <f t="shared" si="22"/>
        <v>3400</v>
      </c>
      <c r="H48" s="341">
        <f t="shared" ref="H48:H50" si="25">E$17</f>
        <v>0</v>
      </c>
      <c r="I48" s="333">
        <f t="shared" si="23"/>
        <v>0</v>
      </c>
      <c r="J48" s="333">
        <f t="shared" si="24"/>
        <v>0</v>
      </c>
      <c r="K48" s="336"/>
    </row>
    <row r="49" spans="2:11" ht="15.75" customHeight="1" x14ac:dyDescent="0.3">
      <c r="B49" s="344" t="s">
        <v>234</v>
      </c>
      <c r="C49" s="144" t="s">
        <v>43</v>
      </c>
      <c r="D49" s="145" t="s">
        <v>13</v>
      </c>
      <c r="E49" s="333">
        <v>6</v>
      </c>
      <c r="F49" s="333">
        <v>7950</v>
      </c>
      <c r="G49" s="333">
        <f t="shared" si="22"/>
        <v>47700</v>
      </c>
      <c r="H49" s="341">
        <f t="shared" si="25"/>
        <v>0</v>
      </c>
      <c r="I49" s="333">
        <f t="shared" si="23"/>
        <v>0</v>
      </c>
      <c r="J49" s="333">
        <f t="shared" si="24"/>
        <v>0</v>
      </c>
      <c r="K49" s="336"/>
    </row>
    <row r="50" spans="2:11" ht="15.75" customHeight="1" x14ac:dyDescent="0.3">
      <c r="B50" s="344" t="s">
        <v>235</v>
      </c>
      <c r="C50" s="144" t="s">
        <v>50</v>
      </c>
      <c r="D50" s="145" t="s">
        <v>13</v>
      </c>
      <c r="E50" s="333">
        <v>1</v>
      </c>
      <c r="F50" s="333">
        <v>38000</v>
      </c>
      <c r="G50" s="333">
        <f t="shared" si="22"/>
        <v>38000</v>
      </c>
      <c r="H50" s="341">
        <f t="shared" si="25"/>
        <v>0</v>
      </c>
      <c r="I50" s="333">
        <f t="shared" si="23"/>
        <v>0</v>
      </c>
      <c r="J50" s="333">
        <f t="shared" si="24"/>
        <v>0</v>
      </c>
      <c r="K50" s="336"/>
    </row>
    <row r="51" spans="2:11" ht="15.75" customHeight="1" x14ac:dyDescent="0.3">
      <c r="B51" s="495" t="s">
        <v>236</v>
      </c>
      <c r="C51" s="492"/>
      <c r="D51" s="492"/>
      <c r="E51" s="492"/>
      <c r="F51" s="333"/>
      <c r="G51" s="334">
        <f>SUM(G47:G50)</f>
        <v>89100</v>
      </c>
      <c r="H51" s="334"/>
      <c r="I51" s="334">
        <f t="shared" ref="I51:K51" si="26">SUM(I47:I50)</f>
        <v>0</v>
      </c>
      <c r="J51" s="334">
        <f t="shared" si="26"/>
        <v>0</v>
      </c>
      <c r="K51" s="343">
        <f t="shared" si="26"/>
        <v>0</v>
      </c>
    </row>
    <row r="52" spans="2:11" ht="15.75" customHeight="1" x14ac:dyDescent="0.3">
      <c r="B52" s="337" t="s">
        <v>102</v>
      </c>
      <c r="C52" s="338" t="s">
        <v>108</v>
      </c>
      <c r="D52" s="338"/>
      <c r="E52" s="145"/>
      <c r="F52" s="333"/>
      <c r="G52" s="333"/>
      <c r="H52" s="341"/>
      <c r="I52" s="333"/>
      <c r="J52" s="333"/>
      <c r="K52" s="336"/>
    </row>
    <row r="53" spans="2:11" ht="15.75" customHeight="1" x14ac:dyDescent="0.3">
      <c r="B53" s="344" t="s">
        <v>237</v>
      </c>
      <c r="C53" s="144" t="s">
        <v>0</v>
      </c>
      <c r="D53" s="148">
        <v>0.05</v>
      </c>
      <c r="E53" s="333">
        <v>1</v>
      </c>
      <c r="F53" s="333">
        <v>10798</v>
      </c>
      <c r="G53" s="333">
        <f t="shared" ref="G53:G54" si="27">E53*F53</f>
        <v>10798</v>
      </c>
      <c r="H53" s="341">
        <f t="shared" ref="H53:H54" si="28">E$17</f>
        <v>0</v>
      </c>
      <c r="I53" s="333">
        <f t="shared" ref="I53:I54" si="29">+H53*G53</f>
        <v>0</v>
      </c>
      <c r="J53" s="333">
        <f t="shared" ref="J53:J54" si="30">I53-K53</f>
        <v>0</v>
      </c>
      <c r="K53" s="336">
        <f t="shared" ref="K53:K54" si="31">I53</f>
        <v>0</v>
      </c>
    </row>
    <row r="54" spans="2:11" ht="15.75" customHeight="1" x14ac:dyDescent="0.3">
      <c r="B54" s="344" t="s">
        <v>238</v>
      </c>
      <c r="C54" s="144" t="s">
        <v>1</v>
      </c>
      <c r="D54" s="148">
        <v>0.2</v>
      </c>
      <c r="E54" s="333">
        <v>1</v>
      </c>
      <c r="F54" s="333">
        <v>17820</v>
      </c>
      <c r="G54" s="333">
        <f t="shared" si="27"/>
        <v>17820</v>
      </c>
      <c r="H54" s="341">
        <f t="shared" si="28"/>
        <v>0</v>
      </c>
      <c r="I54" s="333">
        <f t="shared" si="29"/>
        <v>0</v>
      </c>
      <c r="J54" s="333">
        <f t="shared" si="30"/>
        <v>0</v>
      </c>
      <c r="K54" s="336">
        <f t="shared" si="31"/>
        <v>0</v>
      </c>
    </row>
    <row r="55" spans="2:11" ht="15.75" customHeight="1" x14ac:dyDescent="0.3">
      <c r="B55" s="495" t="s">
        <v>239</v>
      </c>
      <c r="C55" s="492"/>
      <c r="D55" s="492"/>
      <c r="E55" s="492"/>
      <c r="F55" s="333"/>
      <c r="G55" s="334">
        <f>SUM(G53:G54)</f>
        <v>28618</v>
      </c>
      <c r="H55" s="334"/>
      <c r="I55" s="334">
        <f t="shared" ref="I55:K55" si="32">SUM(I52:I54)</f>
        <v>0</v>
      </c>
      <c r="J55" s="334">
        <f t="shared" si="32"/>
        <v>0</v>
      </c>
      <c r="K55" s="343">
        <f t="shared" si="32"/>
        <v>0</v>
      </c>
    </row>
    <row r="56" spans="2:11" ht="15.75" customHeight="1" x14ac:dyDescent="0.3">
      <c r="B56" s="495" t="s">
        <v>240</v>
      </c>
      <c r="C56" s="492"/>
      <c r="D56" s="492"/>
      <c r="E56" s="492"/>
      <c r="F56" s="333"/>
      <c r="G56" s="334">
        <f>G55+G51+G45</f>
        <v>333681</v>
      </c>
      <c r="H56" s="334"/>
      <c r="I56" s="334">
        <f t="shared" ref="I56:K56" si="33">I55+I51+I45</f>
        <v>0</v>
      </c>
      <c r="J56" s="334">
        <f t="shared" si="33"/>
        <v>0</v>
      </c>
      <c r="K56" s="343">
        <f t="shared" si="33"/>
        <v>0</v>
      </c>
    </row>
    <row r="57" spans="2:11" ht="15.75" customHeight="1" x14ac:dyDescent="0.3">
      <c r="B57" s="330">
        <v>3</v>
      </c>
      <c r="C57" s="508" t="s">
        <v>241</v>
      </c>
      <c r="D57" s="492"/>
      <c r="E57" s="145"/>
      <c r="F57" s="333"/>
      <c r="G57" s="334"/>
      <c r="H57" s="341"/>
      <c r="I57" s="334"/>
      <c r="J57" s="341"/>
      <c r="K57" s="342"/>
    </row>
    <row r="58" spans="2:11" ht="15.75" customHeight="1" x14ac:dyDescent="0.3">
      <c r="B58" s="337" t="s">
        <v>126</v>
      </c>
      <c r="C58" s="338" t="s">
        <v>88</v>
      </c>
      <c r="D58" s="338"/>
      <c r="E58" s="332"/>
      <c r="F58" s="333"/>
      <c r="G58" s="334"/>
      <c r="H58" s="332"/>
      <c r="I58" s="335"/>
      <c r="J58" s="333"/>
      <c r="K58" s="336"/>
    </row>
    <row r="59" spans="2:11" ht="30" customHeight="1" x14ac:dyDescent="0.3">
      <c r="B59" s="344" t="s">
        <v>242</v>
      </c>
      <c r="C59" s="340" t="s">
        <v>210</v>
      </c>
      <c r="D59" s="341" t="s">
        <v>22</v>
      </c>
      <c r="E59" s="341">
        <v>75</v>
      </c>
      <c r="F59" s="341">
        <v>1358</v>
      </c>
      <c r="G59" s="341">
        <f t="shared" ref="G59:G62" si="34">E59*F59</f>
        <v>101850</v>
      </c>
      <c r="H59" s="341">
        <f t="shared" ref="H59:H63" si="35">E$18</f>
        <v>0</v>
      </c>
      <c r="I59" s="341">
        <f t="shared" ref="I59:I62" si="36">+H59*G59</f>
        <v>0</v>
      </c>
      <c r="J59" s="341">
        <f t="shared" ref="J59:J62" si="37">I59-K59</f>
        <v>0</v>
      </c>
      <c r="K59" s="336"/>
    </row>
    <row r="60" spans="2:11" ht="15.75" customHeight="1" x14ac:dyDescent="0.3">
      <c r="B60" s="344" t="s">
        <v>243</v>
      </c>
      <c r="C60" s="144" t="s">
        <v>25</v>
      </c>
      <c r="D60" s="341" t="s">
        <v>22</v>
      </c>
      <c r="E60" s="341">
        <v>75</v>
      </c>
      <c r="F60" s="333">
        <v>489</v>
      </c>
      <c r="G60" s="341">
        <f t="shared" si="34"/>
        <v>36675</v>
      </c>
      <c r="H60" s="341">
        <f t="shared" si="35"/>
        <v>0</v>
      </c>
      <c r="I60" s="341">
        <f t="shared" si="36"/>
        <v>0</v>
      </c>
      <c r="J60" s="333">
        <f t="shared" si="37"/>
        <v>0</v>
      </c>
      <c r="K60" s="336"/>
    </row>
    <row r="61" spans="2:11" ht="15.75" customHeight="1" x14ac:dyDescent="0.3">
      <c r="B61" s="344" t="s">
        <v>244</v>
      </c>
      <c r="C61" s="144" t="s">
        <v>30</v>
      </c>
      <c r="D61" s="341" t="s">
        <v>22</v>
      </c>
      <c r="E61" s="341">
        <v>75</v>
      </c>
      <c r="F61" s="333">
        <v>306</v>
      </c>
      <c r="G61" s="341">
        <f t="shared" si="34"/>
        <v>22950</v>
      </c>
      <c r="H61" s="341"/>
      <c r="I61" s="341"/>
      <c r="J61" s="333"/>
      <c r="K61" s="336"/>
    </row>
    <row r="62" spans="2:11" ht="15.75" customHeight="1" x14ac:dyDescent="0.3">
      <c r="B62" s="344" t="s">
        <v>255</v>
      </c>
      <c r="C62" s="144" t="s">
        <v>31</v>
      </c>
      <c r="D62" s="341" t="s">
        <v>13</v>
      </c>
      <c r="E62" s="333">
        <v>7</v>
      </c>
      <c r="F62" s="333">
        <v>509</v>
      </c>
      <c r="G62" s="341">
        <f t="shared" si="34"/>
        <v>3563</v>
      </c>
      <c r="H62" s="341">
        <f t="shared" si="35"/>
        <v>0</v>
      </c>
      <c r="I62" s="341">
        <f t="shared" si="36"/>
        <v>0</v>
      </c>
      <c r="J62" s="333">
        <f t="shared" si="37"/>
        <v>0</v>
      </c>
      <c r="K62" s="336">
        <f>I62</f>
        <v>0</v>
      </c>
    </row>
    <row r="63" spans="2:11" ht="15.75" customHeight="1" x14ac:dyDescent="0.3">
      <c r="B63" s="495" t="s">
        <v>245</v>
      </c>
      <c r="C63" s="492"/>
      <c r="D63" s="492"/>
      <c r="E63" s="492"/>
      <c r="F63" s="333"/>
      <c r="G63" s="334">
        <f>SUM(G59:G62)</f>
        <v>165038</v>
      </c>
      <c r="H63" s="341">
        <f t="shared" si="35"/>
        <v>0</v>
      </c>
      <c r="I63" s="334">
        <f t="shared" ref="I63:K63" si="38">SUM(I59:I62)</f>
        <v>0</v>
      </c>
      <c r="J63" s="334">
        <f t="shared" si="38"/>
        <v>0</v>
      </c>
      <c r="K63" s="343">
        <f t="shared" si="38"/>
        <v>0</v>
      </c>
    </row>
    <row r="64" spans="2:11" ht="15.75" customHeight="1" x14ac:dyDescent="0.3">
      <c r="B64" s="337" t="s">
        <v>109</v>
      </c>
      <c r="C64" s="338" t="s">
        <v>99</v>
      </c>
      <c r="D64" s="338"/>
      <c r="E64" s="335"/>
      <c r="F64" s="334"/>
      <c r="G64" s="334"/>
      <c r="H64" s="335"/>
      <c r="I64" s="335"/>
      <c r="J64" s="334"/>
      <c r="K64" s="343"/>
    </row>
    <row r="65" spans="2:11" ht="15.75" customHeight="1" x14ac:dyDescent="0.3">
      <c r="B65" s="344" t="s">
        <v>246</v>
      </c>
      <c r="C65" s="144" t="s">
        <v>43</v>
      </c>
      <c r="D65" s="332" t="s">
        <v>216</v>
      </c>
      <c r="E65" s="333">
        <v>6</v>
      </c>
      <c r="F65" s="333">
        <v>7950</v>
      </c>
      <c r="G65" s="341">
        <f t="shared" ref="G65:G66" si="39">E65*F65</f>
        <v>47700</v>
      </c>
      <c r="H65" s="341">
        <f t="shared" ref="H65:H66" si="40">E$18</f>
        <v>0</v>
      </c>
      <c r="I65" s="332">
        <f t="shared" ref="I65:I66" si="41">+H65*G65</f>
        <v>0</v>
      </c>
      <c r="J65" s="341">
        <f t="shared" ref="J65:J66" si="42">I65-K65</f>
        <v>0</v>
      </c>
      <c r="K65" s="336"/>
    </row>
    <row r="66" spans="2:11" ht="15.75" customHeight="1" x14ac:dyDescent="0.3">
      <c r="B66" s="344" t="s">
        <v>247</v>
      </c>
      <c r="C66" s="144" t="s">
        <v>50</v>
      </c>
      <c r="D66" s="332" t="s">
        <v>13</v>
      </c>
      <c r="E66" s="333">
        <v>1</v>
      </c>
      <c r="F66" s="333">
        <v>38000</v>
      </c>
      <c r="G66" s="341">
        <f t="shared" si="39"/>
        <v>38000</v>
      </c>
      <c r="H66" s="341">
        <f t="shared" si="40"/>
        <v>0</v>
      </c>
      <c r="I66" s="332">
        <f t="shared" si="41"/>
        <v>0</v>
      </c>
      <c r="J66" s="341">
        <f t="shared" si="42"/>
        <v>0</v>
      </c>
      <c r="K66" s="336"/>
    </row>
    <row r="67" spans="2:11" ht="15.75" customHeight="1" x14ac:dyDescent="0.3">
      <c r="B67" s="495" t="s">
        <v>248</v>
      </c>
      <c r="C67" s="492"/>
      <c r="D67" s="492"/>
      <c r="E67" s="492"/>
      <c r="F67" s="333"/>
      <c r="G67" s="334">
        <f>SUM(G65:G66)</f>
        <v>85700</v>
      </c>
      <c r="H67" s="334"/>
      <c r="I67" s="334">
        <f t="shared" ref="I67:K67" si="43">SUM(I65:I66)</f>
        <v>0</v>
      </c>
      <c r="J67" s="334">
        <f t="shared" si="43"/>
        <v>0</v>
      </c>
      <c r="K67" s="343">
        <f t="shared" si="43"/>
        <v>0</v>
      </c>
    </row>
    <row r="68" spans="2:11" ht="15.75" customHeight="1" x14ac:dyDescent="0.3">
      <c r="B68" s="337" t="s">
        <v>91</v>
      </c>
      <c r="C68" s="338" t="s">
        <v>108</v>
      </c>
      <c r="D68" s="338"/>
      <c r="E68" s="332"/>
      <c r="F68" s="333"/>
      <c r="G68" s="334"/>
      <c r="H68" s="332"/>
      <c r="I68" s="335"/>
      <c r="J68" s="333"/>
      <c r="K68" s="336"/>
    </row>
    <row r="69" spans="2:11" ht="15.75" customHeight="1" x14ac:dyDescent="0.3">
      <c r="B69" s="344" t="s">
        <v>249</v>
      </c>
      <c r="C69" s="144" t="s">
        <v>0</v>
      </c>
      <c r="D69" s="148">
        <v>0.05</v>
      </c>
      <c r="E69" s="333">
        <v>1</v>
      </c>
      <c r="F69" s="333">
        <v>8252</v>
      </c>
      <c r="G69" s="341">
        <f t="shared" ref="G69:G70" si="44">E69*F69</f>
        <v>8252</v>
      </c>
      <c r="H69" s="341">
        <f t="shared" ref="H69:H70" si="45">E$18</f>
        <v>0</v>
      </c>
      <c r="I69" s="332">
        <f t="shared" ref="I69:I70" si="46">+H69*G69</f>
        <v>0</v>
      </c>
      <c r="J69" s="341">
        <f t="shared" ref="J69:J70" si="47">I69-K69</f>
        <v>0</v>
      </c>
      <c r="K69" s="336">
        <f t="shared" ref="K69:K70" si="48">I69</f>
        <v>0</v>
      </c>
    </row>
    <row r="70" spans="2:11" ht="15.75" customHeight="1" x14ac:dyDescent="0.3">
      <c r="B70" s="344" t="s">
        <v>250</v>
      </c>
      <c r="C70" s="144" t="s">
        <v>221</v>
      </c>
      <c r="D70" s="148">
        <v>0.2</v>
      </c>
      <c r="E70" s="333">
        <v>1</v>
      </c>
      <c r="F70" s="333">
        <v>17140</v>
      </c>
      <c r="G70" s="341">
        <f t="shared" si="44"/>
        <v>17140</v>
      </c>
      <c r="H70" s="341">
        <f t="shared" si="45"/>
        <v>0</v>
      </c>
      <c r="I70" s="332">
        <f t="shared" si="46"/>
        <v>0</v>
      </c>
      <c r="J70" s="341">
        <f t="shared" si="47"/>
        <v>0</v>
      </c>
      <c r="K70" s="343">
        <f t="shared" si="48"/>
        <v>0</v>
      </c>
    </row>
    <row r="71" spans="2:11" ht="15.75" customHeight="1" x14ac:dyDescent="0.3">
      <c r="B71" s="495" t="s">
        <v>251</v>
      </c>
      <c r="C71" s="492"/>
      <c r="D71" s="492"/>
      <c r="E71" s="492"/>
      <c r="F71" s="333"/>
      <c r="G71" s="334">
        <f>SUM(G69:G70)</f>
        <v>25392</v>
      </c>
      <c r="H71" s="334"/>
      <c r="I71" s="334">
        <f t="shared" ref="I71:K71" si="49">SUM(I69:I70)</f>
        <v>0</v>
      </c>
      <c r="J71" s="334">
        <f t="shared" si="49"/>
        <v>0</v>
      </c>
      <c r="K71" s="343">
        <f t="shared" si="49"/>
        <v>0</v>
      </c>
    </row>
    <row r="72" spans="2:11" ht="15.75" customHeight="1" x14ac:dyDescent="0.3">
      <c r="B72" s="495" t="s">
        <v>252</v>
      </c>
      <c r="C72" s="492"/>
      <c r="D72" s="492"/>
      <c r="E72" s="492"/>
      <c r="F72" s="345"/>
      <c r="G72" s="346">
        <f>G71+G67+G63</f>
        <v>276130</v>
      </c>
      <c r="H72" s="346"/>
      <c r="I72" s="334">
        <f t="shared" ref="I72:K72" si="50">I71+I67+I63</f>
        <v>0</v>
      </c>
      <c r="J72" s="334">
        <f t="shared" si="50"/>
        <v>0</v>
      </c>
      <c r="K72" s="343">
        <f t="shared" si="50"/>
        <v>0</v>
      </c>
    </row>
    <row r="73" spans="2:11" ht="15.75" customHeight="1" thickBot="1" x14ac:dyDescent="0.35">
      <c r="B73" s="507" t="s">
        <v>253</v>
      </c>
      <c r="C73" s="488"/>
      <c r="D73" s="488"/>
      <c r="E73" s="488"/>
      <c r="F73" s="156"/>
      <c r="G73" s="157">
        <f>G72+G56+G36</f>
        <v>885941</v>
      </c>
      <c r="H73" s="157"/>
      <c r="I73" s="157">
        <f t="shared" ref="I73:K73" si="51">I72+I56+I36</f>
        <v>0</v>
      </c>
      <c r="J73" s="157">
        <f t="shared" si="51"/>
        <v>0</v>
      </c>
      <c r="K73" s="158">
        <f t="shared" si="51"/>
        <v>0</v>
      </c>
    </row>
    <row r="74" spans="2:11" ht="15.75" customHeight="1" x14ac:dyDescent="0.3">
      <c r="E74" s="129"/>
    </row>
    <row r="75" spans="2:11" ht="15.75" customHeight="1" x14ac:dyDescent="0.3">
      <c r="E75" s="129"/>
      <c r="G75" s="121"/>
    </row>
    <row r="76" spans="2:11" ht="15.75" customHeight="1" x14ac:dyDescent="0.3">
      <c r="E76" s="129"/>
    </row>
    <row r="77" spans="2:11" ht="15.75" customHeight="1" x14ac:dyDescent="0.3">
      <c r="E77" s="129"/>
      <c r="G77" s="63"/>
    </row>
    <row r="78" spans="2:11" ht="15.75" customHeight="1" x14ac:dyDescent="0.3">
      <c r="E78" s="129"/>
    </row>
    <row r="79" spans="2:11" ht="15.75" customHeight="1" x14ac:dyDescent="0.3">
      <c r="E79" s="129"/>
    </row>
    <row r="80" spans="2:11" ht="15.75" customHeight="1" x14ac:dyDescent="0.3">
      <c r="E80" s="129"/>
    </row>
    <row r="81" spans="5:5" ht="15.75" customHeight="1" x14ac:dyDescent="0.3">
      <c r="E81" s="129"/>
    </row>
    <row r="82" spans="5:5" ht="15.75" customHeight="1" x14ac:dyDescent="0.3">
      <c r="E82" s="129"/>
    </row>
    <row r="83" spans="5:5" ht="15.75" customHeight="1" x14ac:dyDescent="0.3">
      <c r="E83" s="129"/>
    </row>
    <row r="84" spans="5:5" ht="15.75" customHeight="1" x14ac:dyDescent="0.3">
      <c r="E84" s="129"/>
    </row>
    <row r="85" spans="5:5" ht="15.75" customHeight="1" x14ac:dyDescent="0.3">
      <c r="E85" s="129"/>
    </row>
    <row r="86" spans="5:5" ht="15.75" customHeight="1" x14ac:dyDescent="0.3">
      <c r="E86" s="129"/>
    </row>
    <row r="87" spans="5:5" ht="15.75" customHeight="1" x14ac:dyDescent="0.3">
      <c r="E87" s="129"/>
    </row>
    <row r="88" spans="5:5" ht="15.75" customHeight="1" x14ac:dyDescent="0.3">
      <c r="E88" s="129"/>
    </row>
    <row r="89" spans="5:5" ht="15.75" customHeight="1" x14ac:dyDescent="0.3">
      <c r="E89" s="129"/>
    </row>
    <row r="90" spans="5:5" ht="15.75" customHeight="1" x14ac:dyDescent="0.3">
      <c r="E90" s="129"/>
    </row>
    <row r="91" spans="5:5" ht="15.75" customHeight="1" x14ac:dyDescent="0.3">
      <c r="E91" s="129"/>
    </row>
    <row r="92" spans="5:5" ht="15.75" customHeight="1" x14ac:dyDescent="0.3">
      <c r="E92" s="129"/>
    </row>
    <row r="93" spans="5:5" ht="15.75" customHeight="1" x14ac:dyDescent="0.3">
      <c r="E93" s="129"/>
    </row>
    <row r="94" spans="5:5" ht="15.75" customHeight="1" x14ac:dyDescent="0.3">
      <c r="E94" s="129"/>
    </row>
    <row r="95" spans="5:5" ht="15.75" customHeight="1" x14ac:dyDescent="0.3">
      <c r="E95" s="129"/>
    </row>
    <row r="96" spans="5:5" ht="15.75" customHeight="1" x14ac:dyDescent="0.3">
      <c r="E96" s="129"/>
    </row>
    <row r="97" spans="5:5" ht="15.75" customHeight="1" x14ac:dyDescent="0.3">
      <c r="E97" s="129"/>
    </row>
    <row r="98" spans="5:5" ht="15.75" customHeight="1" x14ac:dyDescent="0.3">
      <c r="E98" s="129"/>
    </row>
    <row r="99" spans="5:5" ht="15.75" customHeight="1" x14ac:dyDescent="0.3">
      <c r="E99" s="129"/>
    </row>
    <row r="100" spans="5:5" ht="15.75" customHeight="1" x14ac:dyDescent="0.3">
      <c r="E100" s="129"/>
    </row>
    <row r="101" spans="5:5" ht="15.75" customHeight="1" x14ac:dyDescent="0.3">
      <c r="E101" s="129"/>
    </row>
    <row r="102" spans="5:5" ht="15.75" customHeight="1" x14ac:dyDescent="0.3">
      <c r="E102" s="129"/>
    </row>
    <row r="103" spans="5:5" ht="15.75" customHeight="1" x14ac:dyDescent="0.3">
      <c r="E103" s="129"/>
    </row>
    <row r="104" spans="5:5" ht="15.75" customHeight="1" x14ac:dyDescent="0.3">
      <c r="E104" s="129"/>
    </row>
    <row r="105" spans="5:5" ht="15.75" customHeight="1" x14ac:dyDescent="0.3">
      <c r="E105" s="129"/>
    </row>
    <row r="106" spans="5:5" ht="15.75" customHeight="1" x14ac:dyDescent="0.3">
      <c r="E106" s="129"/>
    </row>
    <row r="107" spans="5:5" ht="15.75" customHeight="1" x14ac:dyDescent="0.3">
      <c r="E107" s="129"/>
    </row>
    <row r="108" spans="5:5" ht="15.75" customHeight="1" x14ac:dyDescent="0.3">
      <c r="E108" s="129"/>
    </row>
    <row r="109" spans="5:5" ht="15.75" customHeight="1" x14ac:dyDescent="0.3">
      <c r="E109" s="129"/>
    </row>
    <row r="110" spans="5:5" ht="15.75" customHeight="1" x14ac:dyDescent="0.3">
      <c r="E110" s="129"/>
    </row>
    <row r="111" spans="5:5" ht="15.75" customHeight="1" x14ac:dyDescent="0.3">
      <c r="E111" s="129"/>
    </row>
    <row r="112" spans="5:5" ht="15.75" customHeight="1" x14ac:dyDescent="0.3">
      <c r="E112" s="129"/>
    </row>
    <row r="113" spans="5:5" ht="15.75" customHeight="1" x14ac:dyDescent="0.3">
      <c r="E113" s="129"/>
    </row>
    <row r="114" spans="5:5" ht="15.75" customHeight="1" x14ac:dyDescent="0.3">
      <c r="E114" s="129"/>
    </row>
    <row r="115" spans="5:5" ht="15.75" customHeight="1" x14ac:dyDescent="0.3">
      <c r="E115" s="129"/>
    </row>
    <row r="116" spans="5:5" ht="15.75" customHeight="1" x14ac:dyDescent="0.3">
      <c r="E116" s="129"/>
    </row>
    <row r="117" spans="5:5" ht="15.75" customHeight="1" x14ac:dyDescent="0.3">
      <c r="E117" s="129"/>
    </row>
    <row r="118" spans="5:5" ht="15.75" customHeight="1" x14ac:dyDescent="0.3">
      <c r="E118" s="129"/>
    </row>
    <row r="119" spans="5:5" ht="15.75" customHeight="1" x14ac:dyDescent="0.3">
      <c r="E119" s="129"/>
    </row>
    <row r="120" spans="5:5" ht="15.75" customHeight="1" x14ac:dyDescent="0.3">
      <c r="E120" s="129"/>
    </row>
    <row r="121" spans="5:5" ht="15.75" customHeight="1" x14ac:dyDescent="0.3">
      <c r="E121" s="129"/>
    </row>
    <row r="122" spans="5:5" ht="15.75" customHeight="1" x14ac:dyDescent="0.3">
      <c r="E122" s="129"/>
    </row>
    <row r="123" spans="5:5" ht="15.75" customHeight="1" x14ac:dyDescent="0.3">
      <c r="E123" s="129"/>
    </row>
    <row r="124" spans="5:5" ht="15.75" customHeight="1" x14ac:dyDescent="0.3">
      <c r="E124" s="129"/>
    </row>
    <row r="125" spans="5:5" ht="15.75" customHeight="1" x14ac:dyDescent="0.3">
      <c r="E125" s="129"/>
    </row>
    <row r="126" spans="5:5" ht="15.75" customHeight="1" x14ac:dyDescent="0.3">
      <c r="E126" s="129"/>
    </row>
    <row r="127" spans="5:5" ht="15.75" customHeight="1" x14ac:dyDescent="0.3">
      <c r="E127" s="129"/>
    </row>
    <row r="128" spans="5:5" ht="15.75" customHeight="1" x14ac:dyDescent="0.3">
      <c r="E128" s="129"/>
    </row>
    <row r="129" spans="5:5" ht="15.75" customHeight="1" x14ac:dyDescent="0.3">
      <c r="E129" s="129"/>
    </row>
    <row r="130" spans="5:5" ht="15.75" customHeight="1" x14ac:dyDescent="0.3">
      <c r="E130" s="129"/>
    </row>
    <row r="131" spans="5:5" ht="15.75" customHeight="1" x14ac:dyDescent="0.3">
      <c r="E131" s="129"/>
    </row>
    <row r="132" spans="5:5" ht="15.75" customHeight="1" x14ac:dyDescent="0.3">
      <c r="E132" s="129"/>
    </row>
    <row r="133" spans="5:5" ht="15.75" customHeight="1" x14ac:dyDescent="0.3">
      <c r="E133" s="129"/>
    </row>
    <row r="134" spans="5:5" ht="15.75" customHeight="1" x14ac:dyDescent="0.3">
      <c r="E134" s="129"/>
    </row>
    <row r="135" spans="5:5" ht="15.75" customHeight="1" x14ac:dyDescent="0.3">
      <c r="E135" s="129"/>
    </row>
    <row r="136" spans="5:5" ht="15.75" customHeight="1" x14ac:dyDescent="0.3">
      <c r="E136" s="129"/>
    </row>
    <row r="137" spans="5:5" ht="15.75" customHeight="1" x14ac:dyDescent="0.3">
      <c r="E137" s="129"/>
    </row>
    <row r="138" spans="5:5" ht="15.75" customHeight="1" x14ac:dyDescent="0.3">
      <c r="E138" s="129"/>
    </row>
    <row r="139" spans="5:5" ht="15.75" customHeight="1" x14ac:dyDescent="0.3">
      <c r="E139" s="129"/>
    </row>
    <row r="140" spans="5:5" ht="15.75" customHeight="1" x14ac:dyDescent="0.3">
      <c r="E140" s="129"/>
    </row>
    <row r="141" spans="5:5" ht="15.75" customHeight="1" x14ac:dyDescent="0.3">
      <c r="E141" s="129"/>
    </row>
    <row r="142" spans="5:5" ht="15.75" customHeight="1" x14ac:dyDescent="0.3">
      <c r="E142" s="129"/>
    </row>
    <row r="143" spans="5:5" ht="15.75" customHeight="1" x14ac:dyDescent="0.3">
      <c r="E143" s="129"/>
    </row>
    <row r="144" spans="5:5" ht="15.75" customHeight="1" x14ac:dyDescent="0.3">
      <c r="E144" s="129"/>
    </row>
    <row r="145" spans="5:5" ht="15.75" customHeight="1" x14ac:dyDescent="0.3">
      <c r="E145" s="129"/>
    </row>
    <row r="146" spans="5:5" ht="15.75" customHeight="1" x14ac:dyDescent="0.3">
      <c r="E146" s="129"/>
    </row>
    <row r="147" spans="5:5" ht="15.75" customHeight="1" x14ac:dyDescent="0.3">
      <c r="E147" s="129"/>
    </row>
    <row r="148" spans="5:5" ht="15.75" customHeight="1" x14ac:dyDescent="0.3">
      <c r="E148" s="129"/>
    </row>
    <row r="149" spans="5:5" ht="15.75" customHeight="1" x14ac:dyDescent="0.3">
      <c r="E149" s="129"/>
    </row>
    <row r="150" spans="5:5" ht="15.75" customHeight="1" x14ac:dyDescent="0.3">
      <c r="E150" s="129"/>
    </row>
    <row r="151" spans="5:5" ht="15.75" customHeight="1" x14ac:dyDescent="0.3">
      <c r="E151" s="129"/>
    </row>
    <row r="152" spans="5:5" ht="15.75" customHeight="1" x14ac:dyDescent="0.3">
      <c r="E152" s="129"/>
    </row>
    <row r="153" spans="5:5" ht="15.75" customHeight="1" x14ac:dyDescent="0.3">
      <c r="E153" s="129"/>
    </row>
    <row r="154" spans="5:5" ht="15.75" customHeight="1" x14ac:dyDescent="0.3">
      <c r="E154" s="129"/>
    </row>
    <row r="155" spans="5:5" ht="15.75" customHeight="1" x14ac:dyDescent="0.3">
      <c r="E155" s="129"/>
    </row>
    <row r="156" spans="5:5" ht="15.75" customHeight="1" x14ac:dyDescent="0.3">
      <c r="E156" s="129"/>
    </row>
    <row r="157" spans="5:5" ht="15.75" customHeight="1" x14ac:dyDescent="0.3">
      <c r="E157" s="129"/>
    </row>
    <row r="158" spans="5:5" ht="15.75" customHeight="1" x14ac:dyDescent="0.3">
      <c r="E158" s="129"/>
    </row>
    <row r="159" spans="5:5" ht="15.75" customHeight="1" x14ac:dyDescent="0.3">
      <c r="E159" s="129"/>
    </row>
    <row r="160" spans="5:5" ht="15.75" customHeight="1" x14ac:dyDescent="0.3">
      <c r="E160" s="129"/>
    </row>
    <row r="161" spans="5:5" ht="15.75" customHeight="1" x14ac:dyDescent="0.3">
      <c r="E161" s="129"/>
    </row>
    <row r="162" spans="5:5" ht="15.75" customHeight="1" x14ac:dyDescent="0.3">
      <c r="E162" s="129"/>
    </row>
    <row r="163" spans="5:5" ht="15.75" customHeight="1" x14ac:dyDescent="0.3">
      <c r="E163" s="129"/>
    </row>
    <row r="164" spans="5:5" ht="15.75" customHeight="1" x14ac:dyDescent="0.3">
      <c r="E164" s="129"/>
    </row>
    <row r="165" spans="5:5" ht="15.75" customHeight="1" x14ac:dyDescent="0.3">
      <c r="E165" s="129"/>
    </row>
    <row r="166" spans="5:5" ht="15.75" customHeight="1" x14ac:dyDescent="0.3">
      <c r="E166" s="129"/>
    </row>
    <row r="167" spans="5:5" ht="15.75" customHeight="1" x14ac:dyDescent="0.3">
      <c r="E167" s="129"/>
    </row>
    <row r="168" spans="5:5" ht="15.75" customHeight="1" x14ac:dyDescent="0.3">
      <c r="E168" s="129"/>
    </row>
    <row r="169" spans="5:5" ht="15.75" customHeight="1" x14ac:dyDescent="0.3">
      <c r="E169" s="129"/>
    </row>
    <row r="170" spans="5:5" ht="15.75" customHeight="1" x14ac:dyDescent="0.3">
      <c r="E170" s="129"/>
    </row>
    <row r="171" spans="5:5" ht="15.75" customHeight="1" x14ac:dyDescent="0.3">
      <c r="E171" s="129"/>
    </row>
    <row r="172" spans="5:5" ht="15.75" customHeight="1" x14ac:dyDescent="0.3">
      <c r="E172" s="129"/>
    </row>
    <row r="173" spans="5:5" ht="15.75" customHeight="1" x14ac:dyDescent="0.3">
      <c r="E173" s="129"/>
    </row>
    <row r="174" spans="5:5" ht="15.75" customHeight="1" x14ac:dyDescent="0.3">
      <c r="E174" s="129"/>
    </row>
    <row r="175" spans="5:5" ht="15.75" customHeight="1" x14ac:dyDescent="0.3">
      <c r="E175" s="129"/>
    </row>
    <row r="176" spans="5:5" ht="15.75" customHeight="1" x14ac:dyDescent="0.3">
      <c r="E176" s="129"/>
    </row>
    <row r="177" spans="5:5" ht="15.75" customHeight="1" x14ac:dyDescent="0.3">
      <c r="E177" s="129"/>
    </row>
    <row r="178" spans="5:5" ht="15.75" customHeight="1" x14ac:dyDescent="0.3">
      <c r="E178" s="129"/>
    </row>
    <row r="179" spans="5:5" ht="15.75" customHeight="1" x14ac:dyDescent="0.3">
      <c r="E179" s="129"/>
    </row>
    <row r="180" spans="5:5" ht="15.75" customHeight="1" x14ac:dyDescent="0.3">
      <c r="E180" s="129"/>
    </row>
    <row r="181" spans="5:5" ht="15.75" customHeight="1" x14ac:dyDescent="0.3">
      <c r="E181" s="129"/>
    </row>
    <row r="182" spans="5:5" ht="15.75" customHeight="1" x14ac:dyDescent="0.3">
      <c r="E182" s="129"/>
    </row>
    <row r="183" spans="5:5" ht="15.75" customHeight="1" x14ac:dyDescent="0.3">
      <c r="E183" s="129"/>
    </row>
    <row r="184" spans="5:5" ht="15.75" customHeight="1" x14ac:dyDescent="0.3">
      <c r="E184" s="129"/>
    </row>
    <row r="185" spans="5:5" ht="15.75" customHeight="1" x14ac:dyDescent="0.3">
      <c r="E185" s="129"/>
    </row>
    <row r="186" spans="5:5" ht="15.75" customHeight="1" x14ac:dyDescent="0.3">
      <c r="E186" s="129"/>
    </row>
    <row r="187" spans="5:5" ht="15.75" customHeight="1" x14ac:dyDescent="0.3">
      <c r="E187" s="129"/>
    </row>
    <row r="188" spans="5:5" ht="15.75" customHeight="1" x14ac:dyDescent="0.3">
      <c r="E188" s="129"/>
    </row>
    <row r="189" spans="5:5" ht="15.75" customHeight="1" x14ac:dyDescent="0.3">
      <c r="E189" s="129"/>
    </row>
    <row r="190" spans="5:5" ht="15.75" customHeight="1" x14ac:dyDescent="0.3">
      <c r="E190" s="129"/>
    </row>
    <row r="191" spans="5:5" ht="15.75" customHeight="1" x14ac:dyDescent="0.3">
      <c r="E191" s="129"/>
    </row>
    <row r="192" spans="5:5" ht="15.75" customHeight="1" x14ac:dyDescent="0.3">
      <c r="E192" s="129"/>
    </row>
    <row r="193" spans="5:5" ht="15.75" customHeight="1" x14ac:dyDescent="0.3">
      <c r="E193" s="129"/>
    </row>
    <row r="194" spans="5:5" ht="15.75" customHeight="1" x14ac:dyDescent="0.3">
      <c r="E194" s="129"/>
    </row>
    <row r="195" spans="5:5" ht="15.75" customHeight="1" x14ac:dyDescent="0.3">
      <c r="E195" s="129"/>
    </row>
    <row r="196" spans="5:5" ht="15.75" customHeight="1" x14ac:dyDescent="0.3">
      <c r="E196" s="129"/>
    </row>
    <row r="197" spans="5:5" ht="15.75" customHeight="1" x14ac:dyDescent="0.3">
      <c r="E197" s="129"/>
    </row>
    <row r="198" spans="5:5" ht="15.75" customHeight="1" x14ac:dyDescent="0.3">
      <c r="E198" s="129"/>
    </row>
    <row r="199" spans="5:5" ht="15.75" customHeight="1" x14ac:dyDescent="0.3">
      <c r="E199" s="129"/>
    </row>
    <row r="200" spans="5:5" ht="15.75" customHeight="1" x14ac:dyDescent="0.3">
      <c r="E200" s="129"/>
    </row>
    <row r="201" spans="5:5" ht="15.75" customHeight="1" x14ac:dyDescent="0.3">
      <c r="E201" s="129"/>
    </row>
    <row r="202" spans="5:5" ht="15.75" customHeight="1" x14ac:dyDescent="0.3">
      <c r="E202" s="129"/>
    </row>
    <row r="203" spans="5:5" ht="15.75" customHeight="1" x14ac:dyDescent="0.3">
      <c r="E203" s="129"/>
    </row>
    <row r="204" spans="5:5" ht="15.75" customHeight="1" x14ac:dyDescent="0.3">
      <c r="E204" s="129"/>
    </row>
    <row r="205" spans="5:5" ht="15.75" customHeight="1" x14ac:dyDescent="0.3">
      <c r="E205" s="129"/>
    </row>
    <row r="206" spans="5:5" ht="15.75" customHeight="1" x14ac:dyDescent="0.3">
      <c r="E206" s="129"/>
    </row>
    <row r="207" spans="5:5" ht="15.75" customHeight="1" x14ac:dyDescent="0.3">
      <c r="E207" s="129"/>
    </row>
    <row r="208" spans="5:5" ht="15.75" customHeight="1" x14ac:dyDescent="0.3">
      <c r="E208" s="129"/>
    </row>
    <row r="209" spans="5:5" ht="15.75" customHeight="1" x14ac:dyDescent="0.3">
      <c r="E209" s="129"/>
    </row>
    <row r="210" spans="5:5" ht="15.75" customHeight="1" x14ac:dyDescent="0.3">
      <c r="E210" s="129"/>
    </row>
    <row r="211" spans="5:5" ht="15.75" customHeight="1" x14ac:dyDescent="0.3">
      <c r="E211" s="129"/>
    </row>
    <row r="212" spans="5:5" ht="15.75" customHeight="1" x14ac:dyDescent="0.3">
      <c r="E212" s="129"/>
    </row>
    <row r="213" spans="5:5" ht="15.75" customHeight="1" x14ac:dyDescent="0.3">
      <c r="E213" s="129"/>
    </row>
    <row r="214" spans="5:5" ht="15.75" customHeight="1" x14ac:dyDescent="0.3">
      <c r="E214" s="129"/>
    </row>
    <row r="215" spans="5:5" ht="15.75" customHeight="1" x14ac:dyDescent="0.3">
      <c r="E215" s="129"/>
    </row>
    <row r="216" spans="5:5" ht="15.75" customHeight="1" x14ac:dyDescent="0.3">
      <c r="E216" s="129"/>
    </row>
    <row r="217" spans="5:5" ht="15.75" customHeight="1" x14ac:dyDescent="0.3">
      <c r="E217" s="129"/>
    </row>
    <row r="218" spans="5:5" ht="15.75" customHeight="1" x14ac:dyDescent="0.3">
      <c r="E218" s="129"/>
    </row>
    <row r="219" spans="5:5" ht="15.75" customHeight="1" x14ac:dyDescent="0.3">
      <c r="E219" s="129"/>
    </row>
    <row r="220" spans="5:5" ht="15.75" customHeight="1" x14ac:dyDescent="0.3">
      <c r="E220" s="129"/>
    </row>
    <row r="221" spans="5:5" ht="15.75" customHeight="1" x14ac:dyDescent="0.3">
      <c r="E221" s="129"/>
    </row>
    <row r="222" spans="5:5" ht="15.75" customHeight="1" x14ac:dyDescent="0.3">
      <c r="E222" s="129"/>
    </row>
    <row r="223" spans="5:5" ht="15.75" customHeight="1" x14ac:dyDescent="0.3">
      <c r="E223" s="129"/>
    </row>
    <row r="224" spans="5:5" ht="15.75" customHeight="1" x14ac:dyDescent="0.3">
      <c r="E224" s="129"/>
    </row>
    <row r="225" spans="5:5" ht="15.75" customHeight="1" x14ac:dyDescent="0.3">
      <c r="E225" s="129"/>
    </row>
    <row r="226" spans="5:5" ht="15.75" customHeight="1" x14ac:dyDescent="0.3">
      <c r="E226" s="129"/>
    </row>
    <row r="227" spans="5:5" ht="15.75" customHeight="1" x14ac:dyDescent="0.3">
      <c r="E227" s="129"/>
    </row>
    <row r="228" spans="5:5" ht="15.75" customHeight="1" x14ac:dyDescent="0.3">
      <c r="E228" s="129"/>
    </row>
    <row r="229" spans="5:5" ht="15.75" customHeight="1" x14ac:dyDescent="0.3">
      <c r="E229" s="129"/>
    </row>
    <row r="230" spans="5:5" ht="15.75" customHeight="1" x14ac:dyDescent="0.3">
      <c r="E230" s="129"/>
    </row>
    <row r="231" spans="5:5" ht="15.75" customHeight="1" x14ac:dyDescent="0.3">
      <c r="E231" s="129"/>
    </row>
    <row r="232" spans="5:5" ht="15.75" customHeight="1" x14ac:dyDescent="0.3">
      <c r="E232" s="129"/>
    </row>
    <row r="233" spans="5:5" ht="15.75" customHeight="1" x14ac:dyDescent="0.3">
      <c r="E233" s="129"/>
    </row>
    <row r="234" spans="5:5" ht="15.75" customHeight="1" x14ac:dyDescent="0.3">
      <c r="E234" s="129"/>
    </row>
    <row r="235" spans="5:5" ht="15.75" customHeight="1" x14ac:dyDescent="0.3">
      <c r="E235" s="129"/>
    </row>
    <row r="236" spans="5:5" ht="15.75" customHeight="1" x14ac:dyDescent="0.3">
      <c r="E236" s="129"/>
    </row>
    <row r="237" spans="5:5" ht="15.75" customHeight="1" x14ac:dyDescent="0.3">
      <c r="E237" s="129"/>
    </row>
    <row r="238" spans="5:5" ht="15.75" customHeight="1" x14ac:dyDescent="0.3">
      <c r="E238" s="129"/>
    </row>
    <row r="239" spans="5:5" ht="15.75" customHeight="1" x14ac:dyDescent="0.3">
      <c r="E239" s="129"/>
    </row>
    <row r="240" spans="5:5" ht="15.75" customHeight="1" x14ac:dyDescent="0.3">
      <c r="E240" s="129"/>
    </row>
    <row r="241" spans="5:5" ht="15.75" customHeight="1" x14ac:dyDescent="0.3">
      <c r="E241" s="129"/>
    </row>
    <row r="242" spans="5:5" ht="15.75" customHeight="1" x14ac:dyDescent="0.3">
      <c r="E242" s="129"/>
    </row>
    <row r="243" spans="5:5" ht="15.75" customHeight="1" x14ac:dyDescent="0.3">
      <c r="E243" s="129"/>
    </row>
    <row r="244" spans="5:5" ht="15.75" customHeight="1" x14ac:dyDescent="0.3">
      <c r="E244" s="129"/>
    </row>
    <row r="245" spans="5:5" ht="15.75" customHeight="1" x14ac:dyDescent="0.3">
      <c r="E245" s="129"/>
    </row>
    <row r="246" spans="5:5" ht="15.75" customHeight="1" x14ac:dyDescent="0.3">
      <c r="E246" s="129"/>
    </row>
    <row r="247" spans="5:5" ht="15.75" customHeight="1" x14ac:dyDescent="0.3">
      <c r="E247" s="129"/>
    </row>
    <row r="248" spans="5:5" ht="15.75" customHeight="1" x14ac:dyDescent="0.3">
      <c r="E248" s="129"/>
    </row>
    <row r="249" spans="5:5" ht="15.75" customHeight="1" x14ac:dyDescent="0.3">
      <c r="E249" s="129"/>
    </row>
    <row r="250" spans="5:5" ht="15.75" customHeight="1" x14ac:dyDescent="0.3">
      <c r="E250" s="129"/>
    </row>
    <row r="251" spans="5:5" ht="15.75" customHeight="1" x14ac:dyDescent="0.3">
      <c r="E251" s="129"/>
    </row>
    <row r="252" spans="5:5" ht="15.75" customHeight="1" x14ac:dyDescent="0.3">
      <c r="E252" s="129"/>
    </row>
    <row r="253" spans="5:5" ht="15.75" customHeight="1" x14ac:dyDescent="0.3">
      <c r="E253" s="129"/>
    </row>
    <row r="254" spans="5:5" ht="15.75" customHeight="1" x14ac:dyDescent="0.3">
      <c r="E254" s="129"/>
    </row>
    <row r="255" spans="5:5" ht="15.75" customHeight="1" x14ac:dyDescent="0.3">
      <c r="E255" s="129"/>
    </row>
    <row r="256" spans="5:5" ht="15.75" customHeight="1" x14ac:dyDescent="0.3">
      <c r="E256" s="129"/>
    </row>
    <row r="257" spans="5:5" ht="15.75" customHeight="1" x14ac:dyDescent="0.3">
      <c r="E257" s="129"/>
    </row>
    <row r="258" spans="5:5" ht="15.75" customHeight="1" x14ac:dyDescent="0.3">
      <c r="E258" s="129"/>
    </row>
    <row r="259" spans="5:5" ht="15.75" customHeight="1" x14ac:dyDescent="0.3">
      <c r="E259" s="129"/>
    </row>
    <row r="260" spans="5:5" ht="15.75" customHeight="1" x14ac:dyDescent="0.3">
      <c r="E260" s="129"/>
    </row>
    <row r="261" spans="5:5" ht="15.75" customHeight="1" x14ac:dyDescent="0.3">
      <c r="E261" s="129"/>
    </row>
    <row r="262" spans="5:5" ht="15.75" customHeight="1" x14ac:dyDescent="0.3">
      <c r="E262" s="129"/>
    </row>
    <row r="263" spans="5:5" ht="15.75" customHeight="1" x14ac:dyDescent="0.3">
      <c r="E263" s="129"/>
    </row>
    <row r="264" spans="5:5" ht="15.75" customHeight="1" x14ac:dyDescent="0.3">
      <c r="E264" s="129"/>
    </row>
    <row r="265" spans="5:5" ht="15.75" customHeight="1" x14ac:dyDescent="0.3">
      <c r="E265" s="129"/>
    </row>
    <row r="266" spans="5:5" ht="15.75" customHeight="1" x14ac:dyDescent="0.3">
      <c r="E266" s="129"/>
    </row>
    <row r="267" spans="5:5" ht="15.75" customHeight="1" x14ac:dyDescent="0.3">
      <c r="E267" s="129"/>
    </row>
    <row r="268" spans="5:5" ht="15.75" customHeight="1" x14ac:dyDescent="0.3">
      <c r="E268" s="129"/>
    </row>
    <row r="269" spans="5:5" ht="15.75" customHeight="1" x14ac:dyDescent="0.3">
      <c r="E269" s="129"/>
    </row>
    <row r="270" spans="5:5" ht="15.75" customHeight="1" x14ac:dyDescent="0.3">
      <c r="E270" s="129"/>
    </row>
    <row r="271" spans="5:5" ht="15.75" customHeight="1" x14ac:dyDescent="0.3">
      <c r="E271" s="129"/>
    </row>
    <row r="272" spans="5:5" ht="15.75" customHeight="1" x14ac:dyDescent="0.3">
      <c r="E272" s="129"/>
    </row>
    <row r="273" spans="5:5" ht="15.75" customHeight="1" x14ac:dyDescent="0.3">
      <c r="E273" s="129"/>
    </row>
    <row r="274" spans="5:5" ht="15.75" customHeight="1" x14ac:dyDescent="0.3">
      <c r="E274" s="129"/>
    </row>
    <row r="275" spans="5:5" ht="15.75" customHeight="1" x14ac:dyDescent="0.3">
      <c r="E275" s="129"/>
    </row>
    <row r="276" spans="5:5" ht="15.75" customHeight="1" x14ac:dyDescent="0.3">
      <c r="E276" s="129"/>
    </row>
    <row r="277" spans="5:5" ht="15.75" customHeight="1" x14ac:dyDescent="0.3">
      <c r="E277" s="129"/>
    </row>
    <row r="278" spans="5:5" ht="15.75" customHeight="1" x14ac:dyDescent="0.3">
      <c r="E278" s="129"/>
    </row>
    <row r="279" spans="5:5" ht="15.75" customHeight="1" x14ac:dyDescent="0.3">
      <c r="E279" s="129"/>
    </row>
    <row r="280" spans="5:5" ht="15.75" customHeight="1" x14ac:dyDescent="0.3">
      <c r="E280" s="129"/>
    </row>
    <row r="281" spans="5:5" ht="15.75" customHeight="1" x14ac:dyDescent="0.3">
      <c r="E281" s="129"/>
    </row>
    <row r="282" spans="5:5" ht="15.75" customHeight="1" x14ac:dyDescent="0.3">
      <c r="E282" s="129"/>
    </row>
    <row r="283" spans="5:5" ht="15.75" customHeight="1" x14ac:dyDescent="0.3">
      <c r="E283" s="129"/>
    </row>
    <row r="284" spans="5:5" ht="15.75" customHeight="1" x14ac:dyDescent="0.3">
      <c r="E284" s="129"/>
    </row>
    <row r="285" spans="5:5" ht="15.75" customHeight="1" x14ac:dyDescent="0.3">
      <c r="E285" s="129"/>
    </row>
    <row r="286" spans="5:5" ht="15.75" customHeight="1" x14ac:dyDescent="0.3">
      <c r="E286" s="129"/>
    </row>
    <row r="287" spans="5:5" ht="15.75" customHeight="1" x14ac:dyDescent="0.3">
      <c r="E287" s="129"/>
    </row>
    <row r="288" spans="5:5" ht="15.75" customHeight="1" x14ac:dyDescent="0.3">
      <c r="E288" s="129"/>
    </row>
    <row r="289" spans="5:5" ht="15.75" customHeight="1" x14ac:dyDescent="0.3">
      <c r="E289" s="129"/>
    </row>
    <row r="290" spans="5:5" ht="15.75" customHeight="1" x14ac:dyDescent="0.3">
      <c r="E290" s="129"/>
    </row>
    <row r="291" spans="5:5" ht="15.75" customHeight="1" x14ac:dyDescent="0.3">
      <c r="E291" s="129"/>
    </row>
    <row r="292" spans="5:5" ht="15.75" customHeight="1" x14ac:dyDescent="0.3">
      <c r="E292" s="129"/>
    </row>
    <row r="293" spans="5:5" ht="15.75" customHeight="1" x14ac:dyDescent="0.3">
      <c r="E293" s="129"/>
    </row>
    <row r="294" spans="5:5" ht="15.75" customHeight="1" x14ac:dyDescent="0.3">
      <c r="E294" s="129"/>
    </row>
    <row r="295" spans="5:5" ht="15.75" customHeight="1" x14ac:dyDescent="0.3">
      <c r="E295" s="129"/>
    </row>
    <row r="296" spans="5:5" ht="15.75" customHeight="1" x14ac:dyDescent="0.3">
      <c r="E296" s="129"/>
    </row>
    <row r="297" spans="5:5" ht="15.75" customHeight="1" x14ac:dyDescent="0.3">
      <c r="E297" s="129"/>
    </row>
    <row r="298" spans="5:5" ht="15.75" customHeight="1" x14ac:dyDescent="0.3">
      <c r="E298" s="129"/>
    </row>
    <row r="299" spans="5:5" ht="15.75" customHeight="1" x14ac:dyDescent="0.3">
      <c r="E299" s="129"/>
    </row>
    <row r="300" spans="5:5" ht="15.75" customHeight="1" x14ac:dyDescent="0.3">
      <c r="E300" s="129"/>
    </row>
    <row r="301" spans="5:5" ht="15.75" customHeight="1" x14ac:dyDescent="0.3">
      <c r="E301" s="129"/>
    </row>
    <row r="302" spans="5:5" ht="15.75" customHeight="1" x14ac:dyDescent="0.3">
      <c r="E302" s="129"/>
    </row>
    <row r="303" spans="5:5" ht="15.75" customHeight="1" x14ac:dyDescent="0.3">
      <c r="E303" s="129"/>
    </row>
    <row r="304" spans="5:5" ht="15.75" customHeight="1" x14ac:dyDescent="0.3">
      <c r="E304" s="129"/>
    </row>
    <row r="305" spans="5:5" ht="15.75" customHeight="1" x14ac:dyDescent="0.3">
      <c r="E305" s="129"/>
    </row>
    <row r="306" spans="5:5" ht="15.75" customHeight="1" x14ac:dyDescent="0.3">
      <c r="E306" s="129"/>
    </row>
    <row r="307" spans="5:5" ht="15.75" customHeight="1" x14ac:dyDescent="0.3">
      <c r="E307" s="129"/>
    </row>
    <row r="308" spans="5:5" ht="15.75" customHeight="1" x14ac:dyDescent="0.3">
      <c r="E308" s="129"/>
    </row>
    <row r="309" spans="5:5" ht="15.75" customHeight="1" x14ac:dyDescent="0.3">
      <c r="E309" s="129"/>
    </row>
    <row r="310" spans="5:5" ht="15.75" customHeight="1" x14ac:dyDescent="0.3">
      <c r="E310" s="129"/>
    </row>
    <row r="311" spans="5:5" ht="15.75" customHeight="1" x14ac:dyDescent="0.3">
      <c r="E311" s="129"/>
    </row>
    <row r="312" spans="5:5" ht="15.75" customHeight="1" x14ac:dyDescent="0.3">
      <c r="E312" s="129"/>
    </row>
    <row r="313" spans="5:5" ht="15.75" customHeight="1" x14ac:dyDescent="0.3">
      <c r="E313" s="129"/>
    </row>
    <row r="314" spans="5:5" ht="15.75" customHeight="1" x14ac:dyDescent="0.3">
      <c r="E314" s="129"/>
    </row>
    <row r="315" spans="5:5" ht="15.75" customHeight="1" x14ac:dyDescent="0.3">
      <c r="E315" s="129"/>
    </row>
    <row r="316" spans="5:5" ht="15.75" customHeight="1" x14ac:dyDescent="0.3">
      <c r="E316" s="129"/>
    </row>
    <row r="317" spans="5:5" ht="15.75" customHeight="1" x14ac:dyDescent="0.3">
      <c r="E317" s="129"/>
    </row>
    <row r="318" spans="5:5" ht="15.75" customHeight="1" x14ac:dyDescent="0.3">
      <c r="E318" s="129"/>
    </row>
    <row r="319" spans="5:5" ht="15.75" customHeight="1" x14ac:dyDescent="0.3">
      <c r="E319" s="129"/>
    </row>
    <row r="320" spans="5:5" ht="15.75" customHeight="1" x14ac:dyDescent="0.3">
      <c r="E320" s="129"/>
    </row>
    <row r="321" spans="5:5" ht="15.75" customHeight="1" x14ac:dyDescent="0.3">
      <c r="E321" s="129"/>
    </row>
    <row r="322" spans="5:5" ht="15.75" customHeight="1" x14ac:dyDescent="0.3">
      <c r="E322" s="129"/>
    </row>
    <row r="323" spans="5:5" ht="15.75" customHeight="1" x14ac:dyDescent="0.3">
      <c r="E323" s="129"/>
    </row>
    <row r="324" spans="5:5" ht="15.75" customHeight="1" x14ac:dyDescent="0.3">
      <c r="E324" s="129"/>
    </row>
    <row r="325" spans="5:5" ht="15.75" customHeight="1" x14ac:dyDescent="0.3">
      <c r="E325" s="129"/>
    </row>
    <row r="326" spans="5:5" ht="15.75" customHeight="1" x14ac:dyDescent="0.3">
      <c r="E326" s="129"/>
    </row>
    <row r="327" spans="5:5" ht="15.75" customHeight="1" x14ac:dyDescent="0.3">
      <c r="E327" s="129"/>
    </row>
    <row r="328" spans="5:5" ht="15.75" customHeight="1" x14ac:dyDescent="0.3">
      <c r="E328" s="129"/>
    </row>
    <row r="329" spans="5:5" ht="15.75" customHeight="1" x14ac:dyDescent="0.3">
      <c r="E329" s="129"/>
    </row>
    <row r="330" spans="5:5" ht="15.75" customHeight="1" x14ac:dyDescent="0.3">
      <c r="E330" s="129"/>
    </row>
    <row r="331" spans="5:5" ht="15.75" customHeight="1" x14ac:dyDescent="0.3">
      <c r="E331" s="129"/>
    </row>
    <row r="332" spans="5:5" ht="15.75" customHeight="1" x14ac:dyDescent="0.3">
      <c r="E332" s="129"/>
    </row>
    <row r="333" spans="5:5" ht="15.75" customHeight="1" x14ac:dyDescent="0.3">
      <c r="E333" s="129"/>
    </row>
    <row r="334" spans="5:5" ht="15.75" customHeight="1" x14ac:dyDescent="0.3">
      <c r="E334" s="129"/>
    </row>
    <row r="335" spans="5:5" ht="15.75" customHeight="1" x14ac:dyDescent="0.3">
      <c r="E335" s="129"/>
    </row>
    <row r="336" spans="5:5" ht="15.75" customHeight="1" x14ac:dyDescent="0.3">
      <c r="E336" s="129"/>
    </row>
    <row r="337" spans="5:5" ht="15.75" customHeight="1" x14ac:dyDescent="0.3">
      <c r="E337" s="129"/>
    </row>
    <row r="338" spans="5:5" ht="15.75" customHeight="1" x14ac:dyDescent="0.3">
      <c r="E338" s="129"/>
    </row>
    <row r="339" spans="5:5" ht="15.75" customHeight="1" x14ac:dyDescent="0.3">
      <c r="E339" s="129"/>
    </row>
    <row r="340" spans="5:5" ht="15.75" customHeight="1" x14ac:dyDescent="0.3">
      <c r="E340" s="129"/>
    </row>
    <row r="341" spans="5:5" ht="15.75" customHeight="1" x14ac:dyDescent="0.3">
      <c r="E341" s="129"/>
    </row>
    <row r="342" spans="5:5" ht="15.75" customHeight="1" x14ac:dyDescent="0.3">
      <c r="E342" s="129"/>
    </row>
    <row r="343" spans="5:5" ht="15.75" customHeight="1" x14ac:dyDescent="0.3">
      <c r="E343" s="129"/>
    </row>
    <row r="344" spans="5:5" ht="15.75" customHeight="1" x14ac:dyDescent="0.3">
      <c r="E344" s="129"/>
    </row>
    <row r="345" spans="5:5" ht="15.75" customHeight="1" x14ac:dyDescent="0.3">
      <c r="E345" s="129"/>
    </row>
    <row r="346" spans="5:5" ht="15.75" customHeight="1" x14ac:dyDescent="0.3">
      <c r="E346" s="129"/>
    </row>
    <row r="347" spans="5:5" ht="15.75" customHeight="1" x14ac:dyDescent="0.3">
      <c r="E347" s="129"/>
    </row>
    <row r="348" spans="5:5" ht="15.75" customHeight="1" x14ac:dyDescent="0.3">
      <c r="E348" s="129"/>
    </row>
    <row r="349" spans="5:5" ht="15.75" customHeight="1" x14ac:dyDescent="0.3">
      <c r="E349" s="129"/>
    </row>
    <row r="350" spans="5:5" ht="15.75" customHeight="1" x14ac:dyDescent="0.3">
      <c r="E350" s="129"/>
    </row>
    <row r="351" spans="5:5" ht="15.75" customHeight="1" x14ac:dyDescent="0.3">
      <c r="E351" s="129"/>
    </row>
    <row r="352" spans="5:5" ht="15.75" customHeight="1" x14ac:dyDescent="0.3">
      <c r="E352" s="129"/>
    </row>
    <row r="353" spans="5:5" ht="15.75" customHeight="1" x14ac:dyDescent="0.3">
      <c r="E353" s="129"/>
    </row>
    <row r="354" spans="5:5" ht="15.75" customHeight="1" x14ac:dyDescent="0.3">
      <c r="E354" s="129"/>
    </row>
    <row r="355" spans="5:5" ht="15.75" customHeight="1" x14ac:dyDescent="0.3">
      <c r="E355" s="129"/>
    </row>
    <row r="356" spans="5:5" ht="15.75" customHeight="1" x14ac:dyDescent="0.3">
      <c r="E356" s="129"/>
    </row>
    <row r="357" spans="5:5" ht="15.75" customHeight="1" x14ac:dyDescent="0.3">
      <c r="E357" s="129"/>
    </row>
    <row r="358" spans="5:5" ht="15.75" customHeight="1" x14ac:dyDescent="0.3">
      <c r="E358" s="129"/>
    </row>
    <row r="359" spans="5:5" ht="15.75" customHeight="1" x14ac:dyDescent="0.3">
      <c r="E359" s="129"/>
    </row>
    <row r="360" spans="5:5" ht="15.75" customHeight="1" x14ac:dyDescent="0.3">
      <c r="E360" s="129"/>
    </row>
    <row r="361" spans="5:5" ht="15.75" customHeight="1" x14ac:dyDescent="0.3">
      <c r="E361" s="129"/>
    </row>
    <row r="362" spans="5:5" ht="15.75" customHeight="1" x14ac:dyDescent="0.3">
      <c r="E362" s="129"/>
    </row>
    <row r="363" spans="5:5" ht="15.75" customHeight="1" x14ac:dyDescent="0.3">
      <c r="E363" s="129"/>
    </row>
    <row r="364" spans="5:5" ht="15.75" customHeight="1" x14ac:dyDescent="0.3">
      <c r="E364" s="129"/>
    </row>
    <row r="365" spans="5:5" ht="15.75" customHeight="1" x14ac:dyDescent="0.3">
      <c r="E365" s="129"/>
    </row>
    <row r="366" spans="5:5" ht="15.75" customHeight="1" x14ac:dyDescent="0.3">
      <c r="E366" s="129"/>
    </row>
    <row r="367" spans="5:5" ht="15.75" customHeight="1" x14ac:dyDescent="0.3">
      <c r="E367" s="129"/>
    </row>
    <row r="368" spans="5:5" ht="15.75" customHeight="1" x14ac:dyDescent="0.3">
      <c r="E368" s="129"/>
    </row>
    <row r="369" spans="5:5" ht="15.75" customHeight="1" x14ac:dyDescent="0.3">
      <c r="E369" s="129"/>
    </row>
    <row r="370" spans="5:5" ht="15.75" customHeight="1" x14ac:dyDescent="0.3">
      <c r="E370" s="129"/>
    </row>
    <row r="371" spans="5:5" ht="15.75" customHeight="1" x14ac:dyDescent="0.3">
      <c r="E371" s="129"/>
    </row>
    <row r="372" spans="5:5" ht="15.75" customHeight="1" x14ac:dyDescent="0.3">
      <c r="E372" s="129"/>
    </row>
    <row r="373" spans="5:5" ht="15.75" customHeight="1" x14ac:dyDescent="0.3">
      <c r="E373" s="129"/>
    </row>
    <row r="374" spans="5:5" ht="15.75" customHeight="1" x14ac:dyDescent="0.3">
      <c r="E374" s="129"/>
    </row>
    <row r="375" spans="5:5" ht="15.75" customHeight="1" x14ac:dyDescent="0.3">
      <c r="E375" s="129"/>
    </row>
    <row r="376" spans="5:5" ht="15.75" customHeight="1" x14ac:dyDescent="0.3">
      <c r="E376" s="129"/>
    </row>
    <row r="377" spans="5:5" ht="15.75" customHeight="1" x14ac:dyDescent="0.3">
      <c r="E377" s="129"/>
    </row>
    <row r="378" spans="5:5" ht="15.75" customHeight="1" x14ac:dyDescent="0.3">
      <c r="E378" s="129"/>
    </row>
    <row r="379" spans="5:5" ht="15.75" customHeight="1" x14ac:dyDescent="0.3">
      <c r="E379" s="129"/>
    </row>
    <row r="380" spans="5:5" ht="15.75" customHeight="1" x14ac:dyDescent="0.3">
      <c r="E380" s="129"/>
    </row>
    <row r="381" spans="5:5" ht="15.75" customHeight="1" x14ac:dyDescent="0.3">
      <c r="E381" s="129"/>
    </row>
    <row r="382" spans="5:5" ht="15.75" customHeight="1" x14ac:dyDescent="0.3">
      <c r="E382" s="129"/>
    </row>
    <row r="383" spans="5:5" ht="15.75" customHeight="1" x14ac:dyDescent="0.3">
      <c r="E383" s="129"/>
    </row>
    <row r="384" spans="5:5" ht="15.75" customHeight="1" x14ac:dyDescent="0.3">
      <c r="E384" s="129"/>
    </row>
    <row r="385" spans="5:5" ht="15.75" customHeight="1" x14ac:dyDescent="0.3">
      <c r="E385" s="129"/>
    </row>
    <row r="386" spans="5:5" ht="15.75" customHeight="1" x14ac:dyDescent="0.3">
      <c r="E386" s="129"/>
    </row>
    <row r="387" spans="5:5" ht="15.75" customHeight="1" x14ac:dyDescent="0.3">
      <c r="E387" s="129"/>
    </row>
    <row r="388" spans="5:5" ht="15.75" customHeight="1" x14ac:dyDescent="0.3">
      <c r="E388" s="129"/>
    </row>
    <row r="389" spans="5:5" ht="15.75" customHeight="1" x14ac:dyDescent="0.3">
      <c r="E389" s="129"/>
    </row>
    <row r="390" spans="5:5" ht="15.75" customHeight="1" x14ac:dyDescent="0.3">
      <c r="E390" s="129"/>
    </row>
    <row r="391" spans="5:5" ht="15.75" customHeight="1" x14ac:dyDescent="0.3">
      <c r="E391" s="129"/>
    </row>
    <row r="392" spans="5:5" ht="15.75" customHeight="1" x14ac:dyDescent="0.3">
      <c r="E392" s="129"/>
    </row>
    <row r="393" spans="5:5" ht="15.75" customHeight="1" x14ac:dyDescent="0.3">
      <c r="E393" s="129"/>
    </row>
    <row r="394" spans="5:5" ht="15.75" customHeight="1" x14ac:dyDescent="0.3">
      <c r="E394" s="129"/>
    </row>
    <row r="395" spans="5:5" ht="15.75" customHeight="1" x14ac:dyDescent="0.3">
      <c r="E395" s="129"/>
    </row>
    <row r="396" spans="5:5" ht="15.75" customHeight="1" x14ac:dyDescent="0.3">
      <c r="E396" s="129"/>
    </row>
    <row r="397" spans="5:5" ht="15.75" customHeight="1" x14ac:dyDescent="0.3">
      <c r="E397" s="129"/>
    </row>
    <row r="398" spans="5:5" ht="15.75" customHeight="1" x14ac:dyDescent="0.3">
      <c r="E398" s="129"/>
    </row>
    <row r="399" spans="5:5" ht="15.75" customHeight="1" x14ac:dyDescent="0.3">
      <c r="E399" s="129"/>
    </row>
    <row r="400" spans="5:5" ht="15.75" customHeight="1" x14ac:dyDescent="0.3">
      <c r="E400" s="129"/>
    </row>
    <row r="401" spans="5:5" ht="15.75" customHeight="1" x14ac:dyDescent="0.3">
      <c r="E401" s="129"/>
    </row>
    <row r="402" spans="5:5" ht="15.75" customHeight="1" x14ac:dyDescent="0.3">
      <c r="E402" s="129"/>
    </row>
    <row r="403" spans="5:5" ht="15.75" customHeight="1" x14ac:dyDescent="0.3">
      <c r="E403" s="129"/>
    </row>
    <row r="404" spans="5:5" ht="15.75" customHeight="1" x14ac:dyDescent="0.3">
      <c r="E404" s="129"/>
    </row>
    <row r="405" spans="5:5" ht="15.75" customHeight="1" x14ac:dyDescent="0.3">
      <c r="E405" s="129"/>
    </row>
    <row r="406" spans="5:5" ht="15.75" customHeight="1" x14ac:dyDescent="0.3">
      <c r="E406" s="129"/>
    </row>
    <row r="407" spans="5:5" ht="15.75" customHeight="1" x14ac:dyDescent="0.3">
      <c r="E407" s="129"/>
    </row>
    <row r="408" spans="5:5" ht="15.75" customHeight="1" x14ac:dyDescent="0.3">
      <c r="E408" s="129"/>
    </row>
    <row r="409" spans="5:5" ht="15.75" customHeight="1" x14ac:dyDescent="0.3">
      <c r="E409" s="129"/>
    </row>
    <row r="410" spans="5:5" ht="15.75" customHeight="1" x14ac:dyDescent="0.3">
      <c r="E410" s="129"/>
    </row>
    <row r="411" spans="5:5" ht="15.75" customHeight="1" x14ac:dyDescent="0.3">
      <c r="E411" s="129"/>
    </row>
    <row r="412" spans="5:5" ht="15.75" customHeight="1" x14ac:dyDescent="0.3">
      <c r="E412" s="129"/>
    </row>
    <row r="413" spans="5:5" ht="15.75" customHeight="1" x14ac:dyDescent="0.3">
      <c r="E413" s="129"/>
    </row>
    <row r="414" spans="5:5" ht="15.75" customHeight="1" x14ac:dyDescent="0.3">
      <c r="E414" s="129"/>
    </row>
    <row r="415" spans="5:5" ht="15.75" customHeight="1" x14ac:dyDescent="0.3">
      <c r="E415" s="129"/>
    </row>
    <row r="416" spans="5:5" ht="15.75" customHeight="1" x14ac:dyDescent="0.3">
      <c r="E416" s="129"/>
    </row>
    <row r="417" spans="5:5" ht="15.75" customHeight="1" x14ac:dyDescent="0.3">
      <c r="E417" s="129"/>
    </row>
    <row r="418" spans="5:5" ht="15.75" customHeight="1" x14ac:dyDescent="0.3">
      <c r="E418" s="129"/>
    </row>
    <row r="419" spans="5:5" ht="15.75" customHeight="1" x14ac:dyDescent="0.3">
      <c r="E419" s="129"/>
    </row>
    <row r="420" spans="5:5" ht="15.75" customHeight="1" x14ac:dyDescent="0.3">
      <c r="E420" s="129"/>
    </row>
    <row r="421" spans="5:5" ht="15.75" customHeight="1" x14ac:dyDescent="0.3">
      <c r="E421" s="129"/>
    </row>
    <row r="422" spans="5:5" ht="15.75" customHeight="1" x14ac:dyDescent="0.3">
      <c r="E422" s="129"/>
    </row>
    <row r="423" spans="5:5" ht="15.75" customHeight="1" x14ac:dyDescent="0.3">
      <c r="E423" s="129"/>
    </row>
    <row r="424" spans="5:5" ht="15.75" customHeight="1" x14ac:dyDescent="0.3">
      <c r="E424" s="129"/>
    </row>
    <row r="425" spans="5:5" ht="15.75" customHeight="1" x14ac:dyDescent="0.3">
      <c r="E425" s="129"/>
    </row>
    <row r="426" spans="5:5" ht="15.75" customHeight="1" x14ac:dyDescent="0.3">
      <c r="E426" s="129"/>
    </row>
    <row r="427" spans="5:5" ht="15.75" customHeight="1" x14ac:dyDescent="0.3">
      <c r="E427" s="129"/>
    </row>
    <row r="428" spans="5:5" ht="15.75" customHeight="1" x14ac:dyDescent="0.3">
      <c r="E428" s="129"/>
    </row>
    <row r="429" spans="5:5" ht="15.75" customHeight="1" x14ac:dyDescent="0.3">
      <c r="E429" s="129"/>
    </row>
    <row r="430" spans="5:5" ht="15.75" customHeight="1" x14ac:dyDescent="0.3">
      <c r="E430" s="129"/>
    </row>
    <row r="431" spans="5:5" ht="15.75" customHeight="1" x14ac:dyDescent="0.3">
      <c r="E431" s="129"/>
    </row>
    <row r="432" spans="5:5" ht="15.75" customHeight="1" x14ac:dyDescent="0.3">
      <c r="E432" s="129"/>
    </row>
    <row r="433" spans="5:5" ht="15.75" customHeight="1" x14ac:dyDescent="0.3">
      <c r="E433" s="129"/>
    </row>
    <row r="434" spans="5:5" ht="15.75" customHeight="1" x14ac:dyDescent="0.3">
      <c r="E434" s="129"/>
    </row>
    <row r="435" spans="5:5" ht="15.75" customHeight="1" x14ac:dyDescent="0.3">
      <c r="E435" s="129"/>
    </row>
    <row r="436" spans="5:5" ht="15.75" customHeight="1" x14ac:dyDescent="0.3">
      <c r="E436" s="129"/>
    </row>
    <row r="437" spans="5:5" ht="15.75" customHeight="1" x14ac:dyDescent="0.3">
      <c r="E437" s="129"/>
    </row>
    <row r="438" spans="5:5" ht="15.75" customHeight="1" x14ac:dyDescent="0.3">
      <c r="E438" s="129"/>
    </row>
    <row r="439" spans="5:5" ht="15.75" customHeight="1" x14ac:dyDescent="0.3">
      <c r="E439" s="129"/>
    </row>
    <row r="440" spans="5:5" ht="15.75" customHeight="1" x14ac:dyDescent="0.3">
      <c r="E440" s="129"/>
    </row>
    <row r="441" spans="5:5" ht="15.75" customHeight="1" x14ac:dyDescent="0.3">
      <c r="E441" s="129"/>
    </row>
    <row r="442" spans="5:5" ht="15.75" customHeight="1" x14ac:dyDescent="0.3">
      <c r="E442" s="129"/>
    </row>
    <row r="443" spans="5:5" ht="15.75" customHeight="1" x14ac:dyDescent="0.3">
      <c r="E443" s="129"/>
    </row>
    <row r="444" spans="5:5" ht="15.75" customHeight="1" x14ac:dyDescent="0.3">
      <c r="E444" s="129"/>
    </row>
    <row r="445" spans="5:5" ht="15.75" customHeight="1" x14ac:dyDescent="0.3">
      <c r="E445" s="129"/>
    </row>
    <row r="446" spans="5:5" ht="15.75" customHeight="1" x14ac:dyDescent="0.3">
      <c r="E446" s="129"/>
    </row>
    <row r="447" spans="5:5" ht="15.75" customHeight="1" x14ac:dyDescent="0.3">
      <c r="E447" s="129"/>
    </row>
    <row r="448" spans="5:5" ht="15.75" customHeight="1" x14ac:dyDescent="0.3">
      <c r="E448" s="129"/>
    </row>
    <row r="449" spans="5:5" ht="15.75" customHeight="1" x14ac:dyDescent="0.3">
      <c r="E449" s="129"/>
    </row>
    <row r="450" spans="5:5" ht="15.75" customHeight="1" x14ac:dyDescent="0.3">
      <c r="E450" s="129"/>
    </row>
    <row r="451" spans="5:5" ht="15.75" customHeight="1" x14ac:dyDescent="0.3">
      <c r="E451" s="129"/>
    </row>
    <row r="452" spans="5:5" ht="15.75" customHeight="1" x14ac:dyDescent="0.3">
      <c r="E452" s="129"/>
    </row>
    <row r="453" spans="5:5" ht="15.75" customHeight="1" x14ac:dyDescent="0.3">
      <c r="E453" s="129"/>
    </row>
    <row r="454" spans="5:5" ht="15.75" customHeight="1" x14ac:dyDescent="0.3">
      <c r="E454" s="129"/>
    </row>
    <row r="455" spans="5:5" ht="15.75" customHeight="1" x14ac:dyDescent="0.3">
      <c r="E455" s="129"/>
    </row>
    <row r="456" spans="5:5" ht="15.75" customHeight="1" x14ac:dyDescent="0.3">
      <c r="E456" s="129"/>
    </row>
    <row r="457" spans="5:5" ht="15.75" customHeight="1" x14ac:dyDescent="0.3">
      <c r="E457" s="129"/>
    </row>
    <row r="458" spans="5:5" ht="15.75" customHeight="1" x14ac:dyDescent="0.3">
      <c r="E458" s="129"/>
    </row>
    <row r="459" spans="5:5" ht="15.75" customHeight="1" x14ac:dyDescent="0.3">
      <c r="E459" s="129"/>
    </row>
    <row r="460" spans="5:5" ht="15.75" customHeight="1" x14ac:dyDescent="0.3">
      <c r="E460" s="129"/>
    </row>
    <row r="461" spans="5:5" ht="15.75" customHeight="1" x14ac:dyDescent="0.3">
      <c r="E461" s="129"/>
    </row>
    <row r="462" spans="5:5" ht="15.75" customHeight="1" x14ac:dyDescent="0.3">
      <c r="E462" s="129"/>
    </row>
    <row r="463" spans="5:5" ht="15.75" customHeight="1" x14ac:dyDescent="0.3">
      <c r="E463" s="129"/>
    </row>
    <row r="464" spans="5:5" ht="15.75" customHeight="1" x14ac:dyDescent="0.3">
      <c r="E464" s="129"/>
    </row>
    <row r="465" spans="5:5" ht="15.75" customHeight="1" x14ac:dyDescent="0.3">
      <c r="E465" s="129"/>
    </row>
    <row r="466" spans="5:5" ht="15.75" customHeight="1" x14ac:dyDescent="0.3">
      <c r="E466" s="129"/>
    </row>
    <row r="467" spans="5:5" ht="15.75" customHeight="1" x14ac:dyDescent="0.3">
      <c r="E467" s="129"/>
    </row>
    <row r="468" spans="5:5" ht="15.75" customHeight="1" x14ac:dyDescent="0.3">
      <c r="E468" s="129"/>
    </row>
    <row r="469" spans="5:5" ht="15.75" customHeight="1" x14ac:dyDescent="0.3">
      <c r="E469" s="129"/>
    </row>
    <row r="470" spans="5:5" ht="15.75" customHeight="1" x14ac:dyDescent="0.3">
      <c r="E470" s="129"/>
    </row>
    <row r="471" spans="5:5" ht="15.75" customHeight="1" x14ac:dyDescent="0.3">
      <c r="E471" s="129"/>
    </row>
    <row r="472" spans="5:5" ht="15.75" customHeight="1" x14ac:dyDescent="0.3">
      <c r="E472" s="129"/>
    </row>
    <row r="473" spans="5:5" ht="15.75" customHeight="1" x14ac:dyDescent="0.3">
      <c r="E473" s="129"/>
    </row>
    <row r="474" spans="5:5" ht="15.75" customHeight="1" x14ac:dyDescent="0.3">
      <c r="E474" s="129"/>
    </row>
    <row r="475" spans="5:5" ht="15.75" customHeight="1" x14ac:dyDescent="0.3">
      <c r="E475" s="129"/>
    </row>
    <row r="476" spans="5:5" ht="15.75" customHeight="1" x14ac:dyDescent="0.3">
      <c r="E476" s="129"/>
    </row>
    <row r="477" spans="5:5" ht="15.75" customHeight="1" x14ac:dyDescent="0.3">
      <c r="E477" s="129"/>
    </row>
    <row r="478" spans="5:5" ht="15.75" customHeight="1" x14ac:dyDescent="0.3">
      <c r="E478" s="129"/>
    </row>
    <row r="479" spans="5:5" ht="15.75" customHeight="1" x14ac:dyDescent="0.3">
      <c r="E479" s="129"/>
    </row>
    <row r="480" spans="5:5" ht="15.75" customHeight="1" x14ac:dyDescent="0.3">
      <c r="E480" s="129"/>
    </row>
    <row r="481" spans="5:5" ht="15.75" customHeight="1" x14ac:dyDescent="0.3">
      <c r="E481" s="129"/>
    </row>
    <row r="482" spans="5:5" ht="15.75" customHeight="1" x14ac:dyDescent="0.3">
      <c r="E482" s="129"/>
    </row>
    <row r="483" spans="5:5" ht="15.75" customHeight="1" x14ac:dyDescent="0.3">
      <c r="E483" s="129"/>
    </row>
    <row r="484" spans="5:5" ht="15.75" customHeight="1" x14ac:dyDescent="0.3">
      <c r="E484" s="129"/>
    </row>
    <row r="485" spans="5:5" ht="15.75" customHeight="1" x14ac:dyDescent="0.3">
      <c r="E485" s="129"/>
    </row>
    <row r="486" spans="5:5" ht="15.75" customHeight="1" x14ac:dyDescent="0.3">
      <c r="E486" s="129"/>
    </row>
    <row r="487" spans="5:5" ht="15.75" customHeight="1" x14ac:dyDescent="0.3">
      <c r="E487" s="129"/>
    </row>
    <row r="488" spans="5:5" ht="15.75" customHeight="1" x14ac:dyDescent="0.3">
      <c r="E488" s="129"/>
    </row>
    <row r="489" spans="5:5" ht="15.75" customHeight="1" x14ac:dyDescent="0.3">
      <c r="E489" s="129"/>
    </row>
    <row r="490" spans="5:5" ht="15.75" customHeight="1" x14ac:dyDescent="0.3">
      <c r="E490" s="129"/>
    </row>
    <row r="491" spans="5:5" ht="15.75" customHeight="1" x14ac:dyDescent="0.3">
      <c r="E491" s="129"/>
    </row>
    <row r="492" spans="5:5" ht="15.75" customHeight="1" x14ac:dyDescent="0.3">
      <c r="E492" s="129"/>
    </row>
    <row r="493" spans="5:5" ht="15.75" customHeight="1" x14ac:dyDescent="0.3">
      <c r="E493" s="129"/>
    </row>
    <row r="494" spans="5:5" ht="15.75" customHeight="1" x14ac:dyDescent="0.3">
      <c r="E494" s="129"/>
    </row>
    <row r="495" spans="5:5" ht="15.75" customHeight="1" x14ac:dyDescent="0.3">
      <c r="E495" s="129"/>
    </row>
    <row r="496" spans="5:5" ht="15.75" customHeight="1" x14ac:dyDescent="0.3">
      <c r="E496" s="129"/>
    </row>
    <row r="497" spans="5:5" ht="15.75" customHeight="1" x14ac:dyDescent="0.3">
      <c r="E497" s="129"/>
    </row>
    <row r="498" spans="5:5" ht="15.75" customHeight="1" x14ac:dyDescent="0.3">
      <c r="E498" s="129"/>
    </row>
    <row r="499" spans="5:5" ht="15.75" customHeight="1" x14ac:dyDescent="0.3">
      <c r="E499" s="129"/>
    </row>
    <row r="500" spans="5:5" ht="15.75" customHeight="1" x14ac:dyDescent="0.3">
      <c r="E500" s="129"/>
    </row>
    <row r="501" spans="5:5" ht="15.75" customHeight="1" x14ac:dyDescent="0.3">
      <c r="E501" s="129"/>
    </row>
    <row r="502" spans="5:5" ht="15.75" customHeight="1" x14ac:dyDescent="0.3">
      <c r="E502" s="129"/>
    </row>
    <row r="503" spans="5:5" ht="15.75" customHeight="1" x14ac:dyDescent="0.3">
      <c r="E503" s="129"/>
    </row>
    <row r="504" spans="5:5" ht="15.75" customHeight="1" x14ac:dyDescent="0.3">
      <c r="E504" s="129"/>
    </row>
    <row r="505" spans="5:5" ht="15.75" customHeight="1" x14ac:dyDescent="0.3">
      <c r="E505" s="129"/>
    </row>
    <row r="506" spans="5:5" ht="15.75" customHeight="1" x14ac:dyDescent="0.3">
      <c r="E506" s="129"/>
    </row>
    <row r="507" spans="5:5" ht="15.75" customHeight="1" x14ac:dyDescent="0.3">
      <c r="E507" s="129"/>
    </row>
    <row r="508" spans="5:5" ht="15.75" customHeight="1" x14ac:dyDescent="0.3">
      <c r="E508" s="129"/>
    </row>
    <row r="509" spans="5:5" ht="15.75" customHeight="1" x14ac:dyDescent="0.3">
      <c r="E509" s="129"/>
    </row>
    <row r="510" spans="5:5" ht="15.75" customHeight="1" x14ac:dyDescent="0.3">
      <c r="E510" s="129"/>
    </row>
    <row r="511" spans="5:5" ht="15.75" customHeight="1" x14ac:dyDescent="0.3">
      <c r="E511" s="129"/>
    </row>
    <row r="512" spans="5:5" ht="15.75" customHeight="1" x14ac:dyDescent="0.3">
      <c r="E512" s="129"/>
    </row>
    <row r="513" spans="5:5" ht="15.75" customHeight="1" x14ac:dyDescent="0.3">
      <c r="E513" s="129"/>
    </row>
    <row r="514" spans="5:5" ht="15.75" customHeight="1" x14ac:dyDescent="0.3">
      <c r="E514" s="129"/>
    </row>
    <row r="515" spans="5:5" ht="15.75" customHeight="1" x14ac:dyDescent="0.3">
      <c r="E515" s="129"/>
    </row>
    <row r="516" spans="5:5" ht="15.75" customHeight="1" x14ac:dyDescent="0.3">
      <c r="E516" s="129"/>
    </row>
    <row r="517" spans="5:5" ht="15.75" customHeight="1" x14ac:dyDescent="0.3">
      <c r="E517" s="129"/>
    </row>
    <row r="518" spans="5:5" ht="15.75" customHeight="1" x14ac:dyDescent="0.3">
      <c r="E518" s="129"/>
    </row>
    <row r="519" spans="5:5" ht="15.75" customHeight="1" x14ac:dyDescent="0.3">
      <c r="E519" s="129"/>
    </row>
    <row r="520" spans="5:5" ht="15.75" customHeight="1" x14ac:dyDescent="0.3">
      <c r="E520" s="129"/>
    </row>
    <row r="521" spans="5:5" ht="15.75" customHeight="1" x14ac:dyDescent="0.3">
      <c r="E521" s="129"/>
    </row>
    <row r="522" spans="5:5" ht="15.75" customHeight="1" x14ac:dyDescent="0.3">
      <c r="E522" s="129"/>
    </row>
    <row r="523" spans="5:5" ht="15.75" customHeight="1" x14ac:dyDescent="0.3">
      <c r="E523" s="129"/>
    </row>
    <row r="524" spans="5:5" ht="15.75" customHeight="1" x14ac:dyDescent="0.3">
      <c r="E524" s="129"/>
    </row>
    <row r="525" spans="5:5" ht="15.75" customHeight="1" x14ac:dyDescent="0.3">
      <c r="E525" s="129"/>
    </row>
    <row r="526" spans="5:5" ht="15.75" customHeight="1" x14ac:dyDescent="0.3">
      <c r="E526" s="129"/>
    </row>
    <row r="527" spans="5:5" ht="15.75" customHeight="1" x14ac:dyDescent="0.3">
      <c r="E527" s="129"/>
    </row>
    <row r="528" spans="5:5" ht="15.75" customHeight="1" x14ac:dyDescent="0.3">
      <c r="E528" s="129"/>
    </row>
    <row r="529" spans="5:5" ht="15.75" customHeight="1" x14ac:dyDescent="0.3">
      <c r="E529" s="129"/>
    </row>
    <row r="530" spans="5:5" ht="15.75" customHeight="1" x14ac:dyDescent="0.3">
      <c r="E530" s="129"/>
    </row>
    <row r="531" spans="5:5" ht="15.75" customHeight="1" x14ac:dyDescent="0.3">
      <c r="E531" s="129"/>
    </row>
    <row r="532" spans="5:5" ht="15.75" customHeight="1" x14ac:dyDescent="0.3">
      <c r="E532" s="129"/>
    </row>
    <row r="533" spans="5:5" ht="15.75" customHeight="1" x14ac:dyDescent="0.3">
      <c r="E533" s="129"/>
    </row>
    <row r="534" spans="5:5" ht="15.75" customHeight="1" x14ac:dyDescent="0.3">
      <c r="E534" s="129"/>
    </row>
    <row r="535" spans="5:5" ht="15.75" customHeight="1" x14ac:dyDescent="0.3">
      <c r="E535" s="129"/>
    </row>
    <row r="536" spans="5:5" ht="15.75" customHeight="1" x14ac:dyDescent="0.3">
      <c r="E536" s="129"/>
    </row>
    <row r="537" spans="5:5" ht="15.75" customHeight="1" x14ac:dyDescent="0.3">
      <c r="E537" s="129"/>
    </row>
    <row r="538" spans="5:5" ht="15.75" customHeight="1" x14ac:dyDescent="0.3">
      <c r="E538" s="129"/>
    </row>
    <row r="539" spans="5:5" ht="15.75" customHeight="1" x14ac:dyDescent="0.3">
      <c r="E539" s="129"/>
    </row>
    <row r="540" spans="5:5" ht="15.75" customHeight="1" x14ac:dyDescent="0.3">
      <c r="E540" s="129"/>
    </row>
    <row r="541" spans="5:5" ht="15.75" customHeight="1" x14ac:dyDescent="0.3">
      <c r="E541" s="129"/>
    </row>
    <row r="542" spans="5:5" ht="15.75" customHeight="1" x14ac:dyDescent="0.3">
      <c r="E542" s="129"/>
    </row>
    <row r="543" spans="5:5" ht="15.75" customHeight="1" x14ac:dyDescent="0.3">
      <c r="E543" s="129"/>
    </row>
    <row r="544" spans="5:5" ht="15.75" customHeight="1" x14ac:dyDescent="0.3">
      <c r="E544" s="129"/>
    </row>
    <row r="545" spans="5:5" ht="15.75" customHeight="1" x14ac:dyDescent="0.3">
      <c r="E545" s="129"/>
    </row>
    <row r="546" spans="5:5" ht="15.75" customHeight="1" x14ac:dyDescent="0.3">
      <c r="E546" s="129"/>
    </row>
    <row r="547" spans="5:5" ht="15.75" customHeight="1" x14ac:dyDescent="0.3">
      <c r="E547" s="129"/>
    </row>
    <row r="548" spans="5:5" ht="15.75" customHeight="1" x14ac:dyDescent="0.3">
      <c r="E548" s="129"/>
    </row>
    <row r="549" spans="5:5" ht="15.75" customHeight="1" x14ac:dyDescent="0.3">
      <c r="E549" s="129"/>
    </row>
    <row r="550" spans="5:5" ht="15.75" customHeight="1" x14ac:dyDescent="0.3">
      <c r="E550" s="129"/>
    </row>
    <row r="551" spans="5:5" ht="15.75" customHeight="1" x14ac:dyDescent="0.3">
      <c r="E551" s="129"/>
    </row>
    <row r="552" spans="5:5" ht="15.75" customHeight="1" x14ac:dyDescent="0.3">
      <c r="E552" s="129"/>
    </row>
    <row r="553" spans="5:5" ht="15.75" customHeight="1" x14ac:dyDescent="0.3">
      <c r="E553" s="129"/>
    </row>
    <row r="554" spans="5:5" ht="15.75" customHeight="1" x14ac:dyDescent="0.3">
      <c r="E554" s="129"/>
    </row>
    <row r="555" spans="5:5" ht="15.75" customHeight="1" x14ac:dyDescent="0.3">
      <c r="E555" s="129"/>
    </row>
    <row r="556" spans="5:5" ht="15.75" customHeight="1" x14ac:dyDescent="0.3">
      <c r="E556" s="129"/>
    </row>
    <row r="557" spans="5:5" ht="15.75" customHeight="1" x14ac:dyDescent="0.3">
      <c r="E557" s="129"/>
    </row>
    <row r="558" spans="5:5" ht="15.75" customHeight="1" x14ac:dyDescent="0.3">
      <c r="E558" s="129"/>
    </row>
    <row r="559" spans="5:5" ht="15.75" customHeight="1" x14ac:dyDescent="0.3">
      <c r="E559" s="129"/>
    </row>
    <row r="560" spans="5:5" ht="15.75" customHeight="1" x14ac:dyDescent="0.3">
      <c r="E560" s="129"/>
    </row>
    <row r="561" spans="5:5" ht="15.75" customHeight="1" x14ac:dyDescent="0.3">
      <c r="E561" s="129"/>
    </row>
    <row r="562" spans="5:5" ht="15.75" customHeight="1" x14ac:dyDescent="0.3">
      <c r="E562" s="129"/>
    </row>
    <row r="563" spans="5:5" ht="15.75" customHeight="1" x14ac:dyDescent="0.3">
      <c r="E563" s="129"/>
    </row>
    <row r="564" spans="5:5" ht="15.75" customHeight="1" x14ac:dyDescent="0.3">
      <c r="E564" s="129"/>
    </row>
    <row r="565" spans="5:5" ht="15.75" customHeight="1" x14ac:dyDescent="0.3">
      <c r="E565" s="129"/>
    </row>
    <row r="566" spans="5:5" ht="15.75" customHeight="1" x14ac:dyDescent="0.3">
      <c r="E566" s="129"/>
    </row>
    <row r="567" spans="5:5" ht="15.75" customHeight="1" x14ac:dyDescent="0.3">
      <c r="E567" s="129"/>
    </row>
    <row r="568" spans="5:5" ht="15.75" customHeight="1" x14ac:dyDescent="0.3">
      <c r="E568" s="129"/>
    </row>
    <row r="569" spans="5:5" ht="15.75" customHeight="1" x14ac:dyDescent="0.3">
      <c r="E569" s="129"/>
    </row>
    <row r="570" spans="5:5" ht="15.75" customHeight="1" x14ac:dyDescent="0.3">
      <c r="E570" s="129"/>
    </row>
    <row r="571" spans="5:5" ht="15.75" customHeight="1" x14ac:dyDescent="0.3">
      <c r="E571" s="129"/>
    </row>
    <row r="572" spans="5:5" ht="15.75" customHeight="1" x14ac:dyDescent="0.3">
      <c r="E572" s="129"/>
    </row>
    <row r="573" spans="5:5" ht="15.75" customHeight="1" x14ac:dyDescent="0.3">
      <c r="E573" s="129"/>
    </row>
    <row r="574" spans="5:5" ht="15.75" customHeight="1" x14ac:dyDescent="0.3">
      <c r="E574" s="129"/>
    </row>
    <row r="575" spans="5:5" ht="15.75" customHeight="1" x14ac:dyDescent="0.3">
      <c r="E575" s="129"/>
    </row>
    <row r="576" spans="5:5" ht="15.75" customHeight="1" x14ac:dyDescent="0.3">
      <c r="E576" s="129"/>
    </row>
    <row r="577" spans="5:5" ht="15.75" customHeight="1" x14ac:dyDescent="0.3">
      <c r="E577" s="129"/>
    </row>
    <row r="578" spans="5:5" ht="15.75" customHeight="1" x14ac:dyDescent="0.3">
      <c r="E578" s="129"/>
    </row>
    <row r="579" spans="5:5" ht="15.75" customHeight="1" x14ac:dyDescent="0.3">
      <c r="E579" s="129"/>
    </row>
    <row r="580" spans="5:5" ht="15.75" customHeight="1" x14ac:dyDescent="0.3">
      <c r="E580" s="129"/>
    </row>
    <row r="581" spans="5:5" ht="15.75" customHeight="1" x14ac:dyDescent="0.3">
      <c r="E581" s="129"/>
    </row>
    <row r="582" spans="5:5" ht="15.75" customHeight="1" x14ac:dyDescent="0.3">
      <c r="E582" s="129"/>
    </row>
    <row r="583" spans="5:5" ht="15.75" customHeight="1" x14ac:dyDescent="0.3">
      <c r="E583" s="129"/>
    </row>
    <row r="584" spans="5:5" ht="15.75" customHeight="1" x14ac:dyDescent="0.3">
      <c r="E584" s="129"/>
    </row>
    <row r="585" spans="5:5" ht="15.75" customHeight="1" x14ac:dyDescent="0.3">
      <c r="E585" s="129"/>
    </row>
    <row r="586" spans="5:5" ht="15.75" customHeight="1" x14ac:dyDescent="0.3">
      <c r="E586" s="129"/>
    </row>
    <row r="587" spans="5:5" ht="15.75" customHeight="1" x14ac:dyDescent="0.3">
      <c r="E587" s="129"/>
    </row>
    <row r="588" spans="5:5" ht="15.75" customHeight="1" x14ac:dyDescent="0.3">
      <c r="E588" s="129"/>
    </row>
    <row r="589" spans="5:5" ht="15.75" customHeight="1" x14ac:dyDescent="0.3">
      <c r="E589" s="129"/>
    </row>
    <row r="590" spans="5:5" ht="15.75" customHeight="1" x14ac:dyDescent="0.3">
      <c r="E590" s="129"/>
    </row>
    <row r="591" spans="5:5" ht="15.75" customHeight="1" x14ac:dyDescent="0.3">
      <c r="E591" s="129"/>
    </row>
    <row r="592" spans="5:5" ht="15.75" customHeight="1" x14ac:dyDescent="0.3">
      <c r="E592" s="129"/>
    </row>
    <row r="593" spans="5:5" ht="15.75" customHeight="1" x14ac:dyDescent="0.3">
      <c r="E593" s="129"/>
    </row>
    <row r="594" spans="5:5" ht="15.75" customHeight="1" x14ac:dyDescent="0.3">
      <c r="E594" s="129"/>
    </row>
    <row r="595" spans="5:5" ht="15.75" customHeight="1" x14ac:dyDescent="0.3">
      <c r="E595" s="129"/>
    </row>
    <row r="596" spans="5:5" ht="15.75" customHeight="1" x14ac:dyDescent="0.3">
      <c r="E596" s="129"/>
    </row>
    <row r="597" spans="5:5" ht="15.75" customHeight="1" x14ac:dyDescent="0.3">
      <c r="E597" s="129"/>
    </row>
    <row r="598" spans="5:5" ht="15.75" customHeight="1" x14ac:dyDescent="0.3">
      <c r="E598" s="129"/>
    </row>
    <row r="599" spans="5:5" ht="15.75" customHeight="1" x14ac:dyDescent="0.3">
      <c r="E599" s="129"/>
    </row>
    <row r="600" spans="5:5" ht="15.75" customHeight="1" x14ac:dyDescent="0.3">
      <c r="E600" s="129"/>
    </row>
    <row r="601" spans="5:5" ht="15.75" customHeight="1" x14ac:dyDescent="0.3">
      <c r="E601" s="129"/>
    </row>
    <row r="602" spans="5:5" ht="15.75" customHeight="1" x14ac:dyDescent="0.3">
      <c r="E602" s="129"/>
    </row>
    <row r="603" spans="5:5" ht="15.75" customHeight="1" x14ac:dyDescent="0.3">
      <c r="E603" s="129"/>
    </row>
    <row r="604" spans="5:5" ht="15.75" customHeight="1" x14ac:dyDescent="0.3">
      <c r="E604" s="129"/>
    </row>
    <row r="605" spans="5:5" ht="15.75" customHeight="1" x14ac:dyDescent="0.3">
      <c r="E605" s="129"/>
    </row>
    <row r="606" spans="5:5" ht="15.75" customHeight="1" x14ac:dyDescent="0.3">
      <c r="E606" s="129"/>
    </row>
    <row r="607" spans="5:5" ht="15.75" customHeight="1" x14ac:dyDescent="0.3">
      <c r="E607" s="129"/>
    </row>
    <row r="608" spans="5:5" ht="15.75" customHeight="1" x14ac:dyDescent="0.3">
      <c r="E608" s="129"/>
    </row>
    <row r="609" spans="5:5" ht="15.75" customHeight="1" x14ac:dyDescent="0.3">
      <c r="E609" s="129"/>
    </row>
    <row r="610" spans="5:5" ht="15.75" customHeight="1" x14ac:dyDescent="0.3">
      <c r="E610" s="129"/>
    </row>
    <row r="611" spans="5:5" ht="15.75" customHeight="1" x14ac:dyDescent="0.3">
      <c r="E611" s="129"/>
    </row>
    <row r="612" spans="5:5" ht="15.75" customHeight="1" x14ac:dyDescent="0.3">
      <c r="E612" s="129"/>
    </row>
    <row r="613" spans="5:5" ht="15.75" customHeight="1" x14ac:dyDescent="0.3">
      <c r="E613" s="129"/>
    </row>
    <row r="614" spans="5:5" ht="15.75" customHeight="1" x14ac:dyDescent="0.3">
      <c r="E614" s="129"/>
    </row>
    <row r="615" spans="5:5" ht="15.75" customHeight="1" x14ac:dyDescent="0.3">
      <c r="E615" s="129"/>
    </row>
    <row r="616" spans="5:5" ht="15.75" customHeight="1" x14ac:dyDescent="0.3">
      <c r="E616" s="129"/>
    </row>
    <row r="617" spans="5:5" ht="15.75" customHeight="1" x14ac:dyDescent="0.3">
      <c r="E617" s="129"/>
    </row>
    <row r="618" spans="5:5" ht="15.75" customHeight="1" x14ac:dyDescent="0.3">
      <c r="E618" s="129"/>
    </row>
    <row r="619" spans="5:5" ht="15.75" customHeight="1" x14ac:dyDescent="0.3">
      <c r="E619" s="129"/>
    </row>
    <row r="620" spans="5:5" ht="15.75" customHeight="1" x14ac:dyDescent="0.3">
      <c r="E620" s="129"/>
    </row>
    <row r="621" spans="5:5" ht="15.75" customHeight="1" x14ac:dyDescent="0.3">
      <c r="E621" s="129"/>
    </row>
    <row r="622" spans="5:5" ht="15.75" customHeight="1" x14ac:dyDescent="0.3">
      <c r="E622" s="129"/>
    </row>
    <row r="623" spans="5:5" ht="15.75" customHeight="1" x14ac:dyDescent="0.3">
      <c r="E623" s="129"/>
    </row>
    <row r="624" spans="5:5" ht="15.75" customHeight="1" x14ac:dyDescent="0.3">
      <c r="E624" s="129"/>
    </row>
    <row r="625" spans="5:5" ht="15.75" customHeight="1" x14ac:dyDescent="0.3">
      <c r="E625" s="129"/>
    </row>
    <row r="626" spans="5:5" ht="15.75" customHeight="1" x14ac:dyDescent="0.3">
      <c r="E626" s="129"/>
    </row>
    <row r="627" spans="5:5" ht="15.75" customHeight="1" x14ac:dyDescent="0.3">
      <c r="E627" s="129"/>
    </row>
    <row r="628" spans="5:5" ht="15.75" customHeight="1" x14ac:dyDescent="0.3">
      <c r="E628" s="129"/>
    </row>
    <row r="629" spans="5:5" ht="15.75" customHeight="1" x14ac:dyDescent="0.3">
      <c r="E629" s="129"/>
    </row>
    <row r="630" spans="5:5" ht="15.75" customHeight="1" x14ac:dyDescent="0.3">
      <c r="E630" s="129"/>
    </row>
    <row r="631" spans="5:5" ht="15.75" customHeight="1" x14ac:dyDescent="0.3">
      <c r="E631" s="129"/>
    </row>
    <row r="632" spans="5:5" ht="15.75" customHeight="1" x14ac:dyDescent="0.3">
      <c r="E632" s="129"/>
    </row>
    <row r="633" spans="5:5" ht="15.75" customHeight="1" x14ac:dyDescent="0.3">
      <c r="E633" s="129"/>
    </row>
    <row r="634" spans="5:5" ht="15.75" customHeight="1" x14ac:dyDescent="0.3">
      <c r="E634" s="129"/>
    </row>
    <row r="635" spans="5:5" ht="15.75" customHeight="1" x14ac:dyDescent="0.3">
      <c r="E635" s="129"/>
    </row>
    <row r="636" spans="5:5" ht="15.75" customHeight="1" x14ac:dyDescent="0.3">
      <c r="E636" s="129"/>
    </row>
    <row r="637" spans="5:5" ht="15.75" customHeight="1" x14ac:dyDescent="0.3">
      <c r="E637" s="129"/>
    </row>
    <row r="638" spans="5:5" ht="15.75" customHeight="1" x14ac:dyDescent="0.3">
      <c r="E638" s="129"/>
    </row>
    <row r="639" spans="5:5" ht="15.75" customHeight="1" x14ac:dyDescent="0.3">
      <c r="E639" s="129"/>
    </row>
    <row r="640" spans="5:5" ht="15.75" customHeight="1" x14ac:dyDescent="0.3">
      <c r="E640" s="129"/>
    </row>
    <row r="641" spans="5:5" ht="15.75" customHeight="1" x14ac:dyDescent="0.3">
      <c r="E641" s="129"/>
    </row>
    <row r="642" spans="5:5" ht="15.75" customHeight="1" x14ac:dyDescent="0.3">
      <c r="E642" s="129"/>
    </row>
    <row r="643" spans="5:5" ht="15.75" customHeight="1" x14ac:dyDescent="0.3">
      <c r="E643" s="129"/>
    </row>
    <row r="644" spans="5:5" ht="15.75" customHeight="1" x14ac:dyDescent="0.3">
      <c r="E644" s="129"/>
    </row>
    <row r="645" spans="5:5" ht="15.75" customHeight="1" x14ac:dyDescent="0.3">
      <c r="E645" s="129"/>
    </row>
    <row r="646" spans="5:5" ht="15.75" customHeight="1" x14ac:dyDescent="0.3">
      <c r="E646" s="129"/>
    </row>
    <row r="647" spans="5:5" ht="15.75" customHeight="1" x14ac:dyDescent="0.3">
      <c r="E647" s="129"/>
    </row>
    <row r="648" spans="5:5" ht="15.75" customHeight="1" x14ac:dyDescent="0.3">
      <c r="E648" s="129"/>
    </row>
    <row r="649" spans="5:5" ht="15.75" customHeight="1" x14ac:dyDescent="0.3">
      <c r="E649" s="129"/>
    </row>
    <row r="650" spans="5:5" ht="15.75" customHeight="1" x14ac:dyDescent="0.3">
      <c r="E650" s="129"/>
    </row>
    <row r="651" spans="5:5" ht="15.75" customHeight="1" x14ac:dyDescent="0.3">
      <c r="E651" s="129"/>
    </row>
    <row r="652" spans="5:5" ht="15.75" customHeight="1" x14ac:dyDescent="0.3">
      <c r="E652" s="129"/>
    </row>
    <row r="653" spans="5:5" ht="15.75" customHeight="1" x14ac:dyDescent="0.3">
      <c r="E653" s="129"/>
    </row>
    <row r="654" spans="5:5" ht="15.75" customHeight="1" x14ac:dyDescent="0.3">
      <c r="E654" s="129"/>
    </row>
    <row r="655" spans="5:5" ht="15.75" customHeight="1" x14ac:dyDescent="0.3">
      <c r="E655" s="129"/>
    </row>
    <row r="656" spans="5:5" ht="15.75" customHeight="1" x14ac:dyDescent="0.3">
      <c r="E656" s="129"/>
    </row>
    <row r="657" spans="5:5" ht="15.75" customHeight="1" x14ac:dyDescent="0.3">
      <c r="E657" s="129"/>
    </row>
    <row r="658" spans="5:5" ht="15.75" customHeight="1" x14ac:dyDescent="0.3">
      <c r="E658" s="129"/>
    </row>
    <row r="659" spans="5:5" ht="15.75" customHeight="1" x14ac:dyDescent="0.3">
      <c r="E659" s="129"/>
    </row>
    <row r="660" spans="5:5" ht="15.75" customHeight="1" x14ac:dyDescent="0.3">
      <c r="E660" s="129"/>
    </row>
    <row r="661" spans="5:5" ht="15.75" customHeight="1" x14ac:dyDescent="0.3">
      <c r="E661" s="129"/>
    </row>
    <row r="662" spans="5:5" ht="15.75" customHeight="1" x14ac:dyDescent="0.3">
      <c r="E662" s="129"/>
    </row>
    <row r="663" spans="5:5" ht="15.75" customHeight="1" x14ac:dyDescent="0.3">
      <c r="E663" s="129"/>
    </row>
    <row r="664" spans="5:5" ht="15.75" customHeight="1" x14ac:dyDescent="0.3">
      <c r="E664" s="129"/>
    </row>
    <row r="665" spans="5:5" ht="15.75" customHeight="1" x14ac:dyDescent="0.3">
      <c r="E665" s="129"/>
    </row>
    <row r="666" spans="5:5" ht="15.75" customHeight="1" x14ac:dyDescent="0.3">
      <c r="E666" s="129"/>
    </row>
    <row r="667" spans="5:5" ht="15.75" customHeight="1" x14ac:dyDescent="0.3">
      <c r="E667" s="129"/>
    </row>
    <row r="668" spans="5:5" ht="15.75" customHeight="1" x14ac:dyDescent="0.3">
      <c r="E668" s="129"/>
    </row>
    <row r="669" spans="5:5" ht="15.75" customHeight="1" x14ac:dyDescent="0.3">
      <c r="E669" s="129"/>
    </row>
    <row r="670" spans="5:5" ht="15.75" customHeight="1" x14ac:dyDescent="0.3">
      <c r="E670" s="129"/>
    </row>
    <row r="671" spans="5:5" ht="15.75" customHeight="1" x14ac:dyDescent="0.3">
      <c r="E671" s="129"/>
    </row>
    <row r="672" spans="5:5" ht="15.75" customHeight="1" x14ac:dyDescent="0.3">
      <c r="E672" s="129"/>
    </row>
    <row r="673" spans="5:5" ht="15.75" customHeight="1" x14ac:dyDescent="0.3">
      <c r="E673" s="129"/>
    </row>
    <row r="674" spans="5:5" ht="15.75" customHeight="1" x14ac:dyDescent="0.3">
      <c r="E674" s="129"/>
    </row>
    <row r="675" spans="5:5" ht="15.75" customHeight="1" x14ac:dyDescent="0.3">
      <c r="E675" s="129"/>
    </row>
    <row r="676" spans="5:5" ht="15.75" customHeight="1" x14ac:dyDescent="0.3">
      <c r="E676" s="129"/>
    </row>
    <row r="677" spans="5:5" ht="15.75" customHeight="1" x14ac:dyDescent="0.3">
      <c r="E677" s="129"/>
    </row>
    <row r="678" spans="5:5" ht="15.75" customHeight="1" x14ac:dyDescent="0.3">
      <c r="E678" s="129"/>
    </row>
    <row r="679" spans="5:5" ht="15.75" customHeight="1" x14ac:dyDescent="0.3">
      <c r="E679" s="129"/>
    </row>
    <row r="680" spans="5:5" ht="15.75" customHeight="1" x14ac:dyDescent="0.3">
      <c r="E680" s="129"/>
    </row>
    <row r="681" spans="5:5" ht="15.75" customHeight="1" x14ac:dyDescent="0.3">
      <c r="E681" s="129"/>
    </row>
    <row r="682" spans="5:5" ht="15.75" customHeight="1" x14ac:dyDescent="0.3">
      <c r="E682" s="129"/>
    </row>
    <row r="683" spans="5:5" ht="15.75" customHeight="1" x14ac:dyDescent="0.3">
      <c r="E683" s="129"/>
    </row>
    <row r="684" spans="5:5" ht="15.75" customHeight="1" x14ac:dyDescent="0.3">
      <c r="E684" s="129"/>
    </row>
    <row r="685" spans="5:5" ht="15.75" customHeight="1" x14ac:dyDescent="0.3">
      <c r="E685" s="129"/>
    </row>
    <row r="686" spans="5:5" ht="15.75" customHeight="1" x14ac:dyDescent="0.3">
      <c r="E686" s="129"/>
    </row>
    <row r="687" spans="5:5" ht="15.75" customHeight="1" x14ac:dyDescent="0.3">
      <c r="E687" s="129"/>
    </row>
    <row r="688" spans="5:5" ht="15.75" customHeight="1" x14ac:dyDescent="0.3">
      <c r="E688" s="129"/>
    </row>
    <row r="689" spans="5:5" ht="15.75" customHeight="1" x14ac:dyDescent="0.3">
      <c r="E689" s="129"/>
    </row>
    <row r="690" spans="5:5" ht="15.75" customHeight="1" x14ac:dyDescent="0.3">
      <c r="E690" s="129"/>
    </row>
    <row r="691" spans="5:5" ht="15.75" customHeight="1" x14ac:dyDescent="0.3">
      <c r="E691" s="129"/>
    </row>
    <row r="692" spans="5:5" ht="15.75" customHeight="1" x14ac:dyDescent="0.3">
      <c r="E692" s="129"/>
    </row>
    <row r="693" spans="5:5" ht="15.75" customHeight="1" x14ac:dyDescent="0.3">
      <c r="E693" s="129"/>
    </row>
    <row r="694" spans="5:5" ht="15.75" customHeight="1" x14ac:dyDescent="0.3">
      <c r="E694" s="129"/>
    </row>
    <row r="695" spans="5:5" ht="15.75" customHeight="1" x14ac:dyDescent="0.3">
      <c r="E695" s="129"/>
    </row>
    <row r="696" spans="5:5" ht="15.75" customHeight="1" x14ac:dyDescent="0.3">
      <c r="E696" s="129"/>
    </row>
    <row r="697" spans="5:5" ht="15.75" customHeight="1" x14ac:dyDescent="0.3">
      <c r="E697" s="129"/>
    </row>
    <row r="698" spans="5:5" ht="15.75" customHeight="1" x14ac:dyDescent="0.3">
      <c r="E698" s="129"/>
    </row>
    <row r="699" spans="5:5" ht="15.75" customHeight="1" x14ac:dyDescent="0.3">
      <c r="E699" s="129"/>
    </row>
    <row r="700" spans="5:5" ht="15.75" customHeight="1" x14ac:dyDescent="0.3">
      <c r="E700" s="129"/>
    </row>
    <row r="701" spans="5:5" ht="15.75" customHeight="1" x14ac:dyDescent="0.3">
      <c r="E701" s="129"/>
    </row>
    <row r="702" spans="5:5" ht="15.75" customHeight="1" x14ac:dyDescent="0.3">
      <c r="E702" s="129"/>
    </row>
    <row r="703" spans="5:5" ht="15.75" customHeight="1" x14ac:dyDescent="0.3">
      <c r="E703" s="129"/>
    </row>
    <row r="704" spans="5:5" ht="15.75" customHeight="1" x14ac:dyDescent="0.3">
      <c r="E704" s="129"/>
    </row>
    <row r="705" spans="5:5" ht="15.75" customHeight="1" x14ac:dyDescent="0.3">
      <c r="E705" s="129"/>
    </row>
    <row r="706" spans="5:5" ht="15.75" customHeight="1" x14ac:dyDescent="0.3">
      <c r="E706" s="129"/>
    </row>
    <row r="707" spans="5:5" ht="15.75" customHeight="1" x14ac:dyDescent="0.3">
      <c r="E707" s="129"/>
    </row>
    <row r="708" spans="5:5" ht="15.75" customHeight="1" x14ac:dyDescent="0.3">
      <c r="E708" s="129"/>
    </row>
    <row r="709" spans="5:5" ht="15.75" customHeight="1" x14ac:dyDescent="0.3">
      <c r="E709" s="129"/>
    </row>
    <row r="710" spans="5:5" ht="15.75" customHeight="1" x14ac:dyDescent="0.3">
      <c r="E710" s="129"/>
    </row>
    <row r="711" spans="5:5" ht="15.75" customHeight="1" x14ac:dyDescent="0.3">
      <c r="E711" s="129"/>
    </row>
    <row r="712" spans="5:5" ht="15.75" customHeight="1" x14ac:dyDescent="0.3">
      <c r="E712" s="129"/>
    </row>
    <row r="713" spans="5:5" ht="15.75" customHeight="1" x14ac:dyDescent="0.3">
      <c r="E713" s="129"/>
    </row>
    <row r="714" spans="5:5" ht="15.75" customHeight="1" x14ac:dyDescent="0.3">
      <c r="E714" s="129"/>
    </row>
    <row r="715" spans="5:5" ht="15.75" customHeight="1" x14ac:dyDescent="0.3">
      <c r="E715" s="129"/>
    </row>
    <row r="716" spans="5:5" ht="15.75" customHeight="1" x14ac:dyDescent="0.3">
      <c r="E716" s="129"/>
    </row>
    <row r="717" spans="5:5" ht="15.75" customHeight="1" x14ac:dyDescent="0.3">
      <c r="E717" s="129"/>
    </row>
    <row r="718" spans="5:5" ht="15.75" customHeight="1" x14ac:dyDescent="0.3">
      <c r="E718" s="129"/>
    </row>
    <row r="719" spans="5:5" ht="15.75" customHeight="1" x14ac:dyDescent="0.3">
      <c r="E719" s="129"/>
    </row>
    <row r="720" spans="5:5" ht="15.75" customHeight="1" x14ac:dyDescent="0.3">
      <c r="E720" s="129"/>
    </row>
    <row r="721" spans="5:5" ht="15.75" customHeight="1" x14ac:dyDescent="0.3">
      <c r="E721" s="129"/>
    </row>
    <row r="722" spans="5:5" ht="15.75" customHeight="1" x14ac:dyDescent="0.3">
      <c r="E722" s="129"/>
    </row>
    <row r="723" spans="5:5" ht="15.75" customHeight="1" x14ac:dyDescent="0.3">
      <c r="E723" s="129"/>
    </row>
    <row r="724" spans="5:5" ht="15.75" customHeight="1" x14ac:dyDescent="0.3">
      <c r="E724" s="129"/>
    </row>
    <row r="725" spans="5:5" ht="15.75" customHeight="1" x14ac:dyDescent="0.3">
      <c r="E725" s="129"/>
    </row>
    <row r="726" spans="5:5" ht="15.75" customHeight="1" x14ac:dyDescent="0.3">
      <c r="E726" s="129"/>
    </row>
    <row r="727" spans="5:5" ht="15.75" customHeight="1" x14ac:dyDescent="0.3">
      <c r="E727" s="129"/>
    </row>
    <row r="728" spans="5:5" ht="15.75" customHeight="1" x14ac:dyDescent="0.3">
      <c r="E728" s="129"/>
    </row>
    <row r="729" spans="5:5" ht="15.75" customHeight="1" x14ac:dyDescent="0.3">
      <c r="E729" s="129"/>
    </row>
    <row r="730" spans="5:5" ht="15.75" customHeight="1" x14ac:dyDescent="0.3">
      <c r="E730" s="129"/>
    </row>
    <row r="731" spans="5:5" ht="15.75" customHeight="1" x14ac:dyDescent="0.3">
      <c r="E731" s="129"/>
    </row>
    <row r="732" spans="5:5" ht="15.75" customHeight="1" x14ac:dyDescent="0.3">
      <c r="E732" s="129"/>
    </row>
    <row r="733" spans="5:5" ht="15.75" customHeight="1" x14ac:dyDescent="0.3">
      <c r="E733" s="129"/>
    </row>
    <row r="734" spans="5:5" ht="15.75" customHeight="1" x14ac:dyDescent="0.3">
      <c r="E734" s="129"/>
    </row>
    <row r="735" spans="5:5" ht="15.75" customHeight="1" x14ac:dyDescent="0.3">
      <c r="E735" s="129"/>
    </row>
    <row r="736" spans="5:5" ht="15.75" customHeight="1" x14ac:dyDescent="0.3">
      <c r="E736" s="129"/>
    </row>
    <row r="737" spans="5:5" ht="15.75" customHeight="1" x14ac:dyDescent="0.3">
      <c r="E737" s="129"/>
    </row>
    <row r="738" spans="5:5" ht="15.75" customHeight="1" x14ac:dyDescent="0.3">
      <c r="E738" s="129"/>
    </row>
    <row r="739" spans="5:5" ht="15.75" customHeight="1" x14ac:dyDescent="0.3">
      <c r="E739" s="129"/>
    </row>
    <row r="740" spans="5:5" ht="15.75" customHeight="1" x14ac:dyDescent="0.3">
      <c r="E740" s="129"/>
    </row>
    <row r="741" spans="5:5" ht="15.75" customHeight="1" x14ac:dyDescent="0.3">
      <c r="E741" s="129"/>
    </row>
    <row r="742" spans="5:5" ht="15.75" customHeight="1" x14ac:dyDescent="0.3">
      <c r="E742" s="129"/>
    </row>
    <row r="743" spans="5:5" ht="15.75" customHeight="1" x14ac:dyDescent="0.3">
      <c r="E743" s="129"/>
    </row>
    <row r="744" spans="5:5" ht="15.75" customHeight="1" x14ac:dyDescent="0.3">
      <c r="E744" s="129"/>
    </row>
    <row r="745" spans="5:5" ht="15.75" customHeight="1" x14ac:dyDescent="0.3">
      <c r="E745" s="129"/>
    </row>
    <row r="746" spans="5:5" ht="15.75" customHeight="1" x14ac:dyDescent="0.3">
      <c r="E746" s="129"/>
    </row>
    <row r="747" spans="5:5" ht="15.75" customHeight="1" x14ac:dyDescent="0.3">
      <c r="E747" s="129"/>
    </row>
    <row r="748" spans="5:5" ht="15.75" customHeight="1" x14ac:dyDescent="0.3">
      <c r="E748" s="129"/>
    </row>
    <row r="749" spans="5:5" ht="15.75" customHeight="1" x14ac:dyDescent="0.3">
      <c r="E749" s="129"/>
    </row>
    <row r="750" spans="5:5" ht="15.75" customHeight="1" x14ac:dyDescent="0.3">
      <c r="E750" s="129"/>
    </row>
    <row r="751" spans="5:5" ht="15.75" customHeight="1" x14ac:dyDescent="0.3">
      <c r="E751" s="129"/>
    </row>
    <row r="752" spans="5:5" ht="15.75" customHeight="1" x14ac:dyDescent="0.3">
      <c r="E752" s="129"/>
    </row>
    <row r="753" spans="5:5" ht="15.75" customHeight="1" x14ac:dyDescent="0.3">
      <c r="E753" s="129"/>
    </row>
    <row r="754" spans="5:5" ht="15.75" customHeight="1" x14ac:dyDescent="0.3">
      <c r="E754" s="129"/>
    </row>
    <row r="755" spans="5:5" ht="15.75" customHeight="1" x14ac:dyDescent="0.3">
      <c r="E755" s="129"/>
    </row>
    <row r="756" spans="5:5" ht="15.75" customHeight="1" x14ac:dyDescent="0.3">
      <c r="E756" s="129"/>
    </row>
    <row r="757" spans="5:5" ht="15.75" customHeight="1" x14ac:dyDescent="0.3">
      <c r="E757" s="129"/>
    </row>
    <row r="758" spans="5:5" ht="15.75" customHeight="1" x14ac:dyDescent="0.3">
      <c r="E758" s="129"/>
    </row>
    <row r="759" spans="5:5" ht="15.75" customHeight="1" x14ac:dyDescent="0.3">
      <c r="E759" s="129"/>
    </row>
    <row r="760" spans="5:5" ht="15.75" customHeight="1" x14ac:dyDescent="0.3">
      <c r="E760" s="129"/>
    </row>
    <row r="761" spans="5:5" ht="15.75" customHeight="1" x14ac:dyDescent="0.3">
      <c r="E761" s="129"/>
    </row>
    <row r="762" spans="5:5" ht="15.75" customHeight="1" x14ac:dyDescent="0.3">
      <c r="E762" s="129"/>
    </row>
    <row r="763" spans="5:5" ht="15.75" customHeight="1" x14ac:dyDescent="0.3">
      <c r="E763" s="129"/>
    </row>
    <row r="764" spans="5:5" ht="15.75" customHeight="1" x14ac:dyDescent="0.3">
      <c r="E764" s="129"/>
    </row>
    <row r="765" spans="5:5" ht="15.75" customHeight="1" x14ac:dyDescent="0.3">
      <c r="E765" s="129"/>
    </row>
    <row r="766" spans="5:5" ht="15.75" customHeight="1" x14ac:dyDescent="0.3">
      <c r="E766" s="129"/>
    </row>
    <row r="767" spans="5:5" ht="15.75" customHeight="1" x14ac:dyDescent="0.3">
      <c r="E767" s="129"/>
    </row>
    <row r="768" spans="5:5" ht="15.75" customHeight="1" x14ac:dyDescent="0.3">
      <c r="E768" s="129"/>
    </row>
    <row r="769" spans="5:5" ht="15.75" customHeight="1" x14ac:dyDescent="0.3">
      <c r="E769" s="129"/>
    </row>
    <row r="770" spans="5:5" ht="15.75" customHeight="1" x14ac:dyDescent="0.3">
      <c r="E770" s="129"/>
    </row>
    <row r="771" spans="5:5" ht="15.75" customHeight="1" x14ac:dyDescent="0.3">
      <c r="E771" s="129"/>
    </row>
    <row r="772" spans="5:5" ht="15.75" customHeight="1" x14ac:dyDescent="0.3">
      <c r="E772" s="129"/>
    </row>
    <row r="773" spans="5:5" ht="15.75" customHeight="1" x14ac:dyDescent="0.3">
      <c r="E773" s="129"/>
    </row>
    <row r="774" spans="5:5" ht="15.75" customHeight="1" x14ac:dyDescent="0.3">
      <c r="E774" s="129"/>
    </row>
    <row r="775" spans="5:5" ht="15.75" customHeight="1" x14ac:dyDescent="0.3">
      <c r="E775" s="129"/>
    </row>
    <row r="776" spans="5:5" ht="15.75" customHeight="1" x14ac:dyDescent="0.3">
      <c r="E776" s="129"/>
    </row>
    <row r="777" spans="5:5" ht="15.75" customHeight="1" x14ac:dyDescent="0.3">
      <c r="E777" s="129"/>
    </row>
    <row r="778" spans="5:5" ht="15.75" customHeight="1" x14ac:dyDescent="0.3">
      <c r="E778" s="129"/>
    </row>
    <row r="779" spans="5:5" ht="15.75" customHeight="1" x14ac:dyDescent="0.3">
      <c r="E779" s="129"/>
    </row>
    <row r="780" spans="5:5" ht="15.75" customHeight="1" x14ac:dyDescent="0.3">
      <c r="E780" s="129"/>
    </row>
    <row r="781" spans="5:5" ht="15.75" customHeight="1" x14ac:dyDescent="0.3">
      <c r="E781" s="129"/>
    </row>
    <row r="782" spans="5:5" ht="15.75" customHeight="1" x14ac:dyDescent="0.3">
      <c r="E782" s="129"/>
    </row>
    <row r="783" spans="5:5" ht="15.75" customHeight="1" x14ac:dyDescent="0.3">
      <c r="E783" s="129"/>
    </row>
    <row r="784" spans="5:5" ht="15.75" customHeight="1" x14ac:dyDescent="0.3">
      <c r="E784" s="129"/>
    </row>
    <row r="785" spans="5:5" ht="15.75" customHeight="1" x14ac:dyDescent="0.3">
      <c r="E785" s="129"/>
    </row>
    <row r="786" spans="5:5" ht="15.75" customHeight="1" x14ac:dyDescent="0.3">
      <c r="E786" s="129"/>
    </row>
    <row r="787" spans="5:5" ht="15.75" customHeight="1" x14ac:dyDescent="0.3">
      <c r="E787" s="129"/>
    </row>
    <row r="788" spans="5:5" ht="15.75" customHeight="1" x14ac:dyDescent="0.3">
      <c r="E788" s="129"/>
    </row>
    <row r="789" spans="5:5" ht="15.75" customHeight="1" x14ac:dyDescent="0.3">
      <c r="E789" s="129"/>
    </row>
    <row r="790" spans="5:5" ht="15.75" customHeight="1" x14ac:dyDescent="0.3">
      <c r="E790" s="129"/>
    </row>
    <row r="791" spans="5:5" ht="15.75" customHeight="1" x14ac:dyDescent="0.3">
      <c r="E791" s="129"/>
    </row>
    <row r="792" spans="5:5" ht="15.75" customHeight="1" x14ac:dyDescent="0.3">
      <c r="E792" s="129"/>
    </row>
    <row r="793" spans="5:5" ht="15.75" customHeight="1" x14ac:dyDescent="0.3">
      <c r="E793" s="129"/>
    </row>
    <row r="794" spans="5:5" ht="15.75" customHeight="1" x14ac:dyDescent="0.3">
      <c r="E794" s="129"/>
    </row>
    <row r="795" spans="5:5" ht="15.75" customHeight="1" x14ac:dyDescent="0.3">
      <c r="E795" s="129"/>
    </row>
    <row r="796" spans="5:5" ht="15.75" customHeight="1" x14ac:dyDescent="0.3">
      <c r="E796" s="129"/>
    </row>
    <row r="797" spans="5:5" ht="15.75" customHeight="1" x14ac:dyDescent="0.3">
      <c r="E797" s="129"/>
    </row>
    <row r="798" spans="5:5" ht="15.75" customHeight="1" x14ac:dyDescent="0.3">
      <c r="E798" s="129"/>
    </row>
    <row r="799" spans="5:5" ht="15.75" customHeight="1" x14ac:dyDescent="0.3">
      <c r="E799" s="129"/>
    </row>
    <row r="800" spans="5:5" ht="15.75" customHeight="1" x14ac:dyDescent="0.3">
      <c r="E800" s="129"/>
    </row>
    <row r="801" spans="5:5" ht="15.75" customHeight="1" x14ac:dyDescent="0.3">
      <c r="E801" s="129"/>
    </row>
    <row r="802" spans="5:5" ht="15.75" customHeight="1" x14ac:dyDescent="0.3">
      <c r="E802" s="129"/>
    </row>
    <row r="803" spans="5:5" ht="15.75" customHeight="1" x14ac:dyDescent="0.3">
      <c r="E803" s="129"/>
    </row>
    <row r="804" spans="5:5" ht="15.75" customHeight="1" x14ac:dyDescent="0.3">
      <c r="E804" s="129"/>
    </row>
    <row r="805" spans="5:5" ht="15.75" customHeight="1" x14ac:dyDescent="0.3">
      <c r="E805" s="129"/>
    </row>
    <row r="806" spans="5:5" ht="15.75" customHeight="1" x14ac:dyDescent="0.3">
      <c r="E806" s="129"/>
    </row>
    <row r="807" spans="5:5" ht="15.75" customHeight="1" x14ac:dyDescent="0.3">
      <c r="E807" s="129"/>
    </row>
    <row r="808" spans="5:5" ht="15.75" customHeight="1" x14ac:dyDescent="0.3">
      <c r="E808" s="129"/>
    </row>
    <row r="809" spans="5:5" ht="15.75" customHeight="1" x14ac:dyDescent="0.3">
      <c r="E809" s="129"/>
    </row>
    <row r="810" spans="5:5" ht="15.75" customHeight="1" x14ac:dyDescent="0.3">
      <c r="E810" s="129"/>
    </row>
    <row r="811" spans="5:5" ht="15.75" customHeight="1" x14ac:dyDescent="0.3">
      <c r="E811" s="129"/>
    </row>
    <row r="812" spans="5:5" ht="15.75" customHeight="1" x14ac:dyDescent="0.3">
      <c r="E812" s="129"/>
    </row>
    <row r="813" spans="5:5" ht="15.75" customHeight="1" x14ac:dyDescent="0.3">
      <c r="E813" s="129"/>
    </row>
    <row r="814" spans="5:5" ht="15.75" customHeight="1" x14ac:dyDescent="0.3">
      <c r="E814" s="129"/>
    </row>
    <row r="815" spans="5:5" ht="15.75" customHeight="1" x14ac:dyDescent="0.3">
      <c r="E815" s="129"/>
    </row>
    <row r="816" spans="5:5" ht="15.75" customHeight="1" x14ac:dyDescent="0.3">
      <c r="E816" s="129"/>
    </row>
    <row r="817" spans="5:5" ht="15.75" customHeight="1" x14ac:dyDescent="0.3">
      <c r="E817" s="129"/>
    </row>
    <row r="818" spans="5:5" ht="15.75" customHeight="1" x14ac:dyDescent="0.3">
      <c r="E818" s="129"/>
    </row>
    <row r="819" spans="5:5" ht="15.75" customHeight="1" x14ac:dyDescent="0.3">
      <c r="E819" s="129"/>
    </row>
    <row r="820" spans="5:5" ht="15.75" customHeight="1" x14ac:dyDescent="0.3">
      <c r="E820" s="129"/>
    </row>
    <row r="821" spans="5:5" ht="15.75" customHeight="1" x14ac:dyDescent="0.3">
      <c r="E821" s="129"/>
    </row>
    <row r="822" spans="5:5" ht="15.75" customHeight="1" x14ac:dyDescent="0.3">
      <c r="E822" s="129"/>
    </row>
    <row r="823" spans="5:5" ht="15.75" customHeight="1" x14ac:dyDescent="0.3">
      <c r="E823" s="129"/>
    </row>
    <row r="824" spans="5:5" ht="15.75" customHeight="1" x14ac:dyDescent="0.3">
      <c r="E824" s="129"/>
    </row>
    <row r="825" spans="5:5" ht="15.75" customHeight="1" x14ac:dyDescent="0.3">
      <c r="E825" s="129"/>
    </row>
    <row r="826" spans="5:5" ht="15.75" customHeight="1" x14ac:dyDescent="0.3">
      <c r="E826" s="129"/>
    </row>
    <row r="827" spans="5:5" ht="15.75" customHeight="1" x14ac:dyDescent="0.3">
      <c r="E827" s="129"/>
    </row>
    <row r="828" spans="5:5" ht="15.75" customHeight="1" x14ac:dyDescent="0.3">
      <c r="E828" s="129"/>
    </row>
    <row r="829" spans="5:5" ht="15.75" customHeight="1" x14ac:dyDescent="0.3">
      <c r="E829" s="129"/>
    </row>
    <row r="830" spans="5:5" ht="15.75" customHeight="1" x14ac:dyDescent="0.3">
      <c r="E830" s="129"/>
    </row>
    <row r="831" spans="5:5" ht="15.75" customHeight="1" x14ac:dyDescent="0.3">
      <c r="E831" s="129"/>
    </row>
    <row r="832" spans="5:5" ht="15.75" customHeight="1" x14ac:dyDescent="0.3">
      <c r="E832" s="129"/>
    </row>
    <row r="833" spans="5:5" ht="15.75" customHeight="1" x14ac:dyDescent="0.3">
      <c r="E833" s="129"/>
    </row>
    <row r="834" spans="5:5" ht="15.75" customHeight="1" x14ac:dyDescent="0.3">
      <c r="E834" s="129"/>
    </row>
    <row r="835" spans="5:5" ht="15.75" customHeight="1" x14ac:dyDescent="0.3">
      <c r="E835" s="129"/>
    </row>
    <row r="836" spans="5:5" ht="15.75" customHeight="1" x14ac:dyDescent="0.3">
      <c r="E836" s="129"/>
    </row>
    <row r="837" spans="5:5" ht="15.75" customHeight="1" x14ac:dyDescent="0.3">
      <c r="E837" s="129"/>
    </row>
    <row r="838" spans="5:5" ht="15.75" customHeight="1" x14ac:dyDescent="0.3">
      <c r="E838" s="129"/>
    </row>
    <row r="839" spans="5:5" ht="15.75" customHeight="1" x14ac:dyDescent="0.3">
      <c r="E839" s="129"/>
    </row>
    <row r="840" spans="5:5" ht="15.75" customHeight="1" x14ac:dyDescent="0.3">
      <c r="E840" s="129"/>
    </row>
    <row r="841" spans="5:5" ht="15.75" customHeight="1" x14ac:dyDescent="0.3">
      <c r="E841" s="129"/>
    </row>
    <row r="842" spans="5:5" ht="15.75" customHeight="1" x14ac:dyDescent="0.3">
      <c r="E842" s="129"/>
    </row>
    <row r="843" spans="5:5" ht="15.75" customHeight="1" x14ac:dyDescent="0.3">
      <c r="E843" s="129"/>
    </row>
    <row r="844" spans="5:5" ht="15.75" customHeight="1" x14ac:dyDescent="0.3">
      <c r="E844" s="129"/>
    </row>
    <row r="845" spans="5:5" ht="15.75" customHeight="1" x14ac:dyDescent="0.3">
      <c r="E845" s="129"/>
    </row>
    <row r="846" spans="5:5" ht="15.75" customHeight="1" x14ac:dyDescent="0.3">
      <c r="E846" s="129"/>
    </row>
    <row r="847" spans="5:5" ht="15.75" customHeight="1" x14ac:dyDescent="0.3">
      <c r="E847" s="129"/>
    </row>
    <row r="848" spans="5:5" ht="15.75" customHeight="1" x14ac:dyDescent="0.3">
      <c r="E848" s="129"/>
    </row>
    <row r="849" spans="5:5" ht="15.75" customHeight="1" x14ac:dyDescent="0.3">
      <c r="E849" s="129"/>
    </row>
    <row r="850" spans="5:5" ht="15.75" customHeight="1" x14ac:dyDescent="0.3">
      <c r="E850" s="129"/>
    </row>
    <row r="851" spans="5:5" ht="15.75" customHeight="1" x14ac:dyDescent="0.3">
      <c r="E851" s="129"/>
    </row>
    <row r="852" spans="5:5" ht="15.75" customHeight="1" x14ac:dyDescent="0.3">
      <c r="E852" s="129"/>
    </row>
    <row r="853" spans="5:5" ht="15.75" customHeight="1" x14ac:dyDescent="0.3">
      <c r="E853" s="129"/>
    </row>
    <row r="854" spans="5:5" ht="15.75" customHeight="1" x14ac:dyDescent="0.3">
      <c r="E854" s="129"/>
    </row>
    <row r="855" spans="5:5" ht="15.75" customHeight="1" x14ac:dyDescent="0.3">
      <c r="E855" s="129"/>
    </row>
    <row r="856" spans="5:5" ht="15.75" customHeight="1" x14ac:dyDescent="0.3">
      <c r="E856" s="129"/>
    </row>
    <row r="857" spans="5:5" ht="15.75" customHeight="1" x14ac:dyDescent="0.3">
      <c r="E857" s="129"/>
    </row>
    <row r="858" spans="5:5" ht="15.75" customHeight="1" x14ac:dyDescent="0.3">
      <c r="E858" s="129"/>
    </row>
    <row r="859" spans="5:5" ht="15.75" customHeight="1" x14ac:dyDescent="0.3">
      <c r="E859" s="129"/>
    </row>
    <row r="860" spans="5:5" ht="15.75" customHeight="1" x14ac:dyDescent="0.3">
      <c r="E860" s="129"/>
    </row>
    <row r="861" spans="5:5" ht="15.75" customHeight="1" x14ac:dyDescent="0.3">
      <c r="E861" s="129"/>
    </row>
    <row r="862" spans="5:5" ht="15.75" customHeight="1" x14ac:dyDescent="0.3">
      <c r="E862" s="129"/>
    </row>
    <row r="863" spans="5:5" ht="15.75" customHeight="1" x14ac:dyDescent="0.3">
      <c r="E863" s="129"/>
    </row>
    <row r="864" spans="5:5" ht="15.75" customHeight="1" x14ac:dyDescent="0.3">
      <c r="E864" s="129"/>
    </row>
    <row r="865" spans="5:5" ht="15.75" customHeight="1" x14ac:dyDescent="0.3">
      <c r="E865" s="129"/>
    </row>
    <row r="866" spans="5:5" ht="15.75" customHeight="1" x14ac:dyDescent="0.3">
      <c r="E866" s="129"/>
    </row>
    <row r="867" spans="5:5" ht="15.75" customHeight="1" x14ac:dyDescent="0.3">
      <c r="E867" s="129"/>
    </row>
    <row r="868" spans="5:5" ht="15.75" customHeight="1" x14ac:dyDescent="0.3">
      <c r="E868" s="129"/>
    </row>
    <row r="869" spans="5:5" ht="15.75" customHeight="1" x14ac:dyDescent="0.3">
      <c r="E869" s="129"/>
    </row>
    <row r="870" spans="5:5" ht="15.75" customHeight="1" x14ac:dyDescent="0.3">
      <c r="E870" s="129"/>
    </row>
    <row r="871" spans="5:5" ht="15.75" customHeight="1" x14ac:dyDescent="0.3">
      <c r="E871" s="129"/>
    </row>
    <row r="872" spans="5:5" ht="15.75" customHeight="1" x14ac:dyDescent="0.3">
      <c r="E872" s="129"/>
    </row>
    <row r="873" spans="5:5" ht="15.75" customHeight="1" x14ac:dyDescent="0.3">
      <c r="E873" s="129"/>
    </row>
    <row r="874" spans="5:5" ht="15.75" customHeight="1" x14ac:dyDescent="0.3">
      <c r="E874" s="129"/>
    </row>
    <row r="875" spans="5:5" ht="15.75" customHeight="1" x14ac:dyDescent="0.3">
      <c r="E875" s="129"/>
    </row>
    <row r="876" spans="5:5" ht="15.75" customHeight="1" x14ac:dyDescent="0.3">
      <c r="E876" s="129"/>
    </row>
    <row r="877" spans="5:5" ht="15.75" customHeight="1" x14ac:dyDescent="0.3">
      <c r="E877" s="129"/>
    </row>
    <row r="878" spans="5:5" ht="15.75" customHeight="1" x14ac:dyDescent="0.3">
      <c r="E878" s="129"/>
    </row>
    <row r="879" spans="5:5" ht="15.75" customHeight="1" x14ac:dyDescent="0.3">
      <c r="E879" s="129"/>
    </row>
    <row r="880" spans="5:5" ht="15.75" customHeight="1" x14ac:dyDescent="0.3">
      <c r="E880" s="129"/>
    </row>
    <row r="881" spans="5:5" ht="15.75" customHeight="1" x14ac:dyDescent="0.3">
      <c r="E881" s="129"/>
    </row>
    <row r="882" spans="5:5" ht="15.75" customHeight="1" x14ac:dyDescent="0.3">
      <c r="E882" s="129"/>
    </row>
    <row r="883" spans="5:5" ht="15.75" customHeight="1" x14ac:dyDescent="0.3">
      <c r="E883" s="129"/>
    </row>
    <row r="884" spans="5:5" ht="15.75" customHeight="1" x14ac:dyDescent="0.3">
      <c r="E884" s="129"/>
    </row>
    <row r="885" spans="5:5" ht="15.75" customHeight="1" x14ac:dyDescent="0.3">
      <c r="E885" s="129"/>
    </row>
    <row r="886" spans="5:5" ht="15.75" customHeight="1" x14ac:dyDescent="0.3">
      <c r="E886" s="129"/>
    </row>
    <row r="887" spans="5:5" ht="15.75" customHeight="1" x14ac:dyDescent="0.3">
      <c r="E887" s="129"/>
    </row>
    <row r="888" spans="5:5" ht="15.75" customHeight="1" x14ac:dyDescent="0.3">
      <c r="E888" s="129"/>
    </row>
    <row r="889" spans="5:5" ht="15.75" customHeight="1" x14ac:dyDescent="0.3">
      <c r="E889" s="129"/>
    </row>
    <row r="890" spans="5:5" ht="15.75" customHeight="1" x14ac:dyDescent="0.3">
      <c r="E890" s="129"/>
    </row>
    <row r="891" spans="5:5" ht="15.75" customHeight="1" x14ac:dyDescent="0.3">
      <c r="E891" s="129"/>
    </row>
    <row r="892" spans="5:5" ht="15.75" customHeight="1" x14ac:dyDescent="0.3">
      <c r="E892" s="129"/>
    </row>
    <row r="893" spans="5:5" ht="15.75" customHeight="1" x14ac:dyDescent="0.3">
      <c r="E893" s="129"/>
    </row>
    <row r="894" spans="5:5" ht="15.75" customHeight="1" x14ac:dyDescent="0.3">
      <c r="E894" s="129"/>
    </row>
    <row r="895" spans="5:5" ht="15.75" customHeight="1" x14ac:dyDescent="0.3">
      <c r="E895" s="129"/>
    </row>
    <row r="896" spans="5:5" ht="15.75" customHeight="1" x14ac:dyDescent="0.3">
      <c r="E896" s="129"/>
    </row>
    <row r="897" spans="5:5" ht="15.75" customHeight="1" x14ac:dyDescent="0.3">
      <c r="E897" s="129"/>
    </row>
    <row r="898" spans="5:5" ht="15.75" customHeight="1" x14ac:dyDescent="0.3">
      <c r="E898" s="129"/>
    </row>
    <row r="899" spans="5:5" ht="15.75" customHeight="1" x14ac:dyDescent="0.3">
      <c r="E899" s="129"/>
    </row>
    <row r="900" spans="5:5" ht="15.75" customHeight="1" x14ac:dyDescent="0.3">
      <c r="E900" s="129"/>
    </row>
    <row r="901" spans="5:5" ht="15.75" customHeight="1" x14ac:dyDescent="0.3">
      <c r="E901" s="129"/>
    </row>
    <row r="902" spans="5:5" ht="15.75" customHeight="1" x14ac:dyDescent="0.3">
      <c r="E902" s="129"/>
    </row>
    <row r="903" spans="5:5" ht="15.75" customHeight="1" x14ac:dyDescent="0.3">
      <c r="E903" s="129"/>
    </row>
    <row r="904" spans="5:5" ht="15.75" customHeight="1" x14ac:dyDescent="0.3">
      <c r="E904" s="129"/>
    </row>
    <row r="905" spans="5:5" ht="15.75" customHeight="1" x14ac:dyDescent="0.3">
      <c r="E905" s="129"/>
    </row>
    <row r="906" spans="5:5" ht="15.75" customHeight="1" x14ac:dyDescent="0.3">
      <c r="E906" s="129"/>
    </row>
    <row r="907" spans="5:5" ht="15.75" customHeight="1" x14ac:dyDescent="0.3">
      <c r="E907" s="129"/>
    </row>
    <row r="908" spans="5:5" ht="15.75" customHeight="1" x14ac:dyDescent="0.3">
      <c r="E908" s="129"/>
    </row>
    <row r="909" spans="5:5" ht="15.75" customHeight="1" x14ac:dyDescent="0.3">
      <c r="E909" s="129"/>
    </row>
    <row r="910" spans="5:5" ht="15.75" customHeight="1" x14ac:dyDescent="0.3">
      <c r="E910" s="129"/>
    </row>
    <row r="911" spans="5:5" ht="15.75" customHeight="1" x14ac:dyDescent="0.3">
      <c r="E911" s="129"/>
    </row>
    <row r="912" spans="5:5" ht="15.75" customHeight="1" x14ac:dyDescent="0.3">
      <c r="E912" s="129"/>
    </row>
    <row r="913" spans="5:5" ht="15.75" customHeight="1" x14ac:dyDescent="0.3">
      <c r="E913" s="129"/>
    </row>
    <row r="914" spans="5:5" ht="15.75" customHeight="1" x14ac:dyDescent="0.3">
      <c r="E914" s="129"/>
    </row>
    <row r="915" spans="5:5" ht="15.75" customHeight="1" x14ac:dyDescent="0.3">
      <c r="E915" s="129"/>
    </row>
    <row r="916" spans="5:5" ht="15.75" customHeight="1" x14ac:dyDescent="0.3">
      <c r="E916" s="129"/>
    </row>
    <row r="917" spans="5:5" ht="15.75" customHeight="1" x14ac:dyDescent="0.3">
      <c r="E917" s="129"/>
    </row>
    <row r="918" spans="5:5" ht="15.75" customHeight="1" x14ac:dyDescent="0.3">
      <c r="E918" s="129"/>
    </row>
    <row r="919" spans="5:5" ht="15.75" customHeight="1" x14ac:dyDescent="0.3">
      <c r="E919" s="129"/>
    </row>
    <row r="920" spans="5:5" ht="15.75" customHeight="1" x14ac:dyDescent="0.3">
      <c r="E920" s="129"/>
    </row>
    <row r="921" spans="5:5" ht="15.75" customHeight="1" x14ac:dyDescent="0.3">
      <c r="E921" s="129"/>
    </row>
    <row r="922" spans="5:5" ht="15.75" customHeight="1" x14ac:dyDescent="0.3">
      <c r="E922" s="129"/>
    </row>
    <row r="923" spans="5:5" ht="15.75" customHeight="1" x14ac:dyDescent="0.3">
      <c r="E923" s="129"/>
    </row>
    <row r="924" spans="5:5" ht="15.75" customHeight="1" x14ac:dyDescent="0.3">
      <c r="E924" s="129"/>
    </row>
    <row r="925" spans="5:5" ht="15.75" customHeight="1" x14ac:dyDescent="0.3">
      <c r="E925" s="129"/>
    </row>
    <row r="926" spans="5:5" ht="15.75" customHeight="1" x14ac:dyDescent="0.3">
      <c r="E926" s="129"/>
    </row>
    <row r="927" spans="5:5" ht="15.75" customHeight="1" x14ac:dyDescent="0.3">
      <c r="E927" s="129"/>
    </row>
    <row r="928" spans="5:5" ht="15.75" customHeight="1" x14ac:dyDescent="0.3">
      <c r="E928" s="129"/>
    </row>
    <row r="929" spans="5:5" ht="15.75" customHeight="1" x14ac:dyDescent="0.3">
      <c r="E929" s="129"/>
    </row>
    <row r="930" spans="5:5" ht="15.75" customHeight="1" x14ac:dyDescent="0.3">
      <c r="E930" s="129"/>
    </row>
    <row r="931" spans="5:5" ht="15.75" customHeight="1" x14ac:dyDescent="0.3">
      <c r="E931" s="129"/>
    </row>
    <row r="932" spans="5:5" ht="15.75" customHeight="1" x14ac:dyDescent="0.3">
      <c r="E932" s="129"/>
    </row>
    <row r="933" spans="5:5" ht="15.75" customHeight="1" x14ac:dyDescent="0.3">
      <c r="E933" s="129"/>
    </row>
    <row r="934" spans="5:5" ht="15.75" customHeight="1" x14ac:dyDescent="0.3">
      <c r="E934" s="129"/>
    </row>
    <row r="935" spans="5:5" ht="15.75" customHeight="1" x14ac:dyDescent="0.3">
      <c r="E935" s="129"/>
    </row>
    <row r="936" spans="5:5" ht="15.75" customHeight="1" x14ac:dyDescent="0.3">
      <c r="E936" s="129"/>
    </row>
    <row r="937" spans="5:5" ht="15.75" customHeight="1" x14ac:dyDescent="0.3">
      <c r="E937" s="129"/>
    </row>
    <row r="938" spans="5:5" ht="15.75" customHeight="1" x14ac:dyDescent="0.3">
      <c r="E938" s="129"/>
    </row>
    <row r="939" spans="5:5" ht="15.75" customHeight="1" x14ac:dyDescent="0.3">
      <c r="E939" s="129"/>
    </row>
    <row r="940" spans="5:5" ht="15.75" customHeight="1" x14ac:dyDescent="0.3">
      <c r="E940" s="129"/>
    </row>
    <row r="941" spans="5:5" ht="15.75" customHeight="1" x14ac:dyDescent="0.3">
      <c r="E941" s="129"/>
    </row>
    <row r="942" spans="5:5" ht="15.75" customHeight="1" x14ac:dyDescent="0.3">
      <c r="E942" s="129"/>
    </row>
    <row r="943" spans="5:5" ht="15.75" customHeight="1" x14ac:dyDescent="0.3">
      <c r="E943" s="129"/>
    </row>
    <row r="944" spans="5:5" ht="15.75" customHeight="1" x14ac:dyDescent="0.3">
      <c r="E944" s="129"/>
    </row>
    <row r="945" spans="5:5" ht="15.75" customHeight="1" x14ac:dyDescent="0.3">
      <c r="E945" s="129"/>
    </row>
    <row r="946" spans="5:5" ht="15.75" customHeight="1" x14ac:dyDescent="0.3">
      <c r="E946" s="129"/>
    </row>
    <row r="947" spans="5:5" ht="15.75" customHeight="1" x14ac:dyDescent="0.3">
      <c r="E947" s="129"/>
    </row>
    <row r="948" spans="5:5" ht="15.75" customHeight="1" x14ac:dyDescent="0.3">
      <c r="E948" s="129"/>
    </row>
    <row r="949" spans="5:5" ht="15.75" customHeight="1" x14ac:dyDescent="0.3">
      <c r="E949" s="129"/>
    </row>
    <row r="950" spans="5:5" ht="15.75" customHeight="1" x14ac:dyDescent="0.3">
      <c r="E950" s="129"/>
    </row>
    <row r="951" spans="5:5" ht="15.75" customHeight="1" x14ac:dyDescent="0.3">
      <c r="E951" s="129"/>
    </row>
    <row r="952" spans="5:5" ht="15.75" customHeight="1" x14ac:dyDescent="0.3">
      <c r="E952" s="129"/>
    </row>
    <row r="953" spans="5:5" ht="15.75" customHeight="1" x14ac:dyDescent="0.3">
      <c r="E953" s="129"/>
    </row>
    <row r="954" spans="5:5" ht="15.75" customHeight="1" x14ac:dyDescent="0.3">
      <c r="E954" s="129"/>
    </row>
    <row r="955" spans="5:5" ht="15.75" customHeight="1" x14ac:dyDescent="0.3">
      <c r="E955" s="129"/>
    </row>
    <row r="956" spans="5:5" ht="15.75" customHeight="1" x14ac:dyDescent="0.3">
      <c r="E956" s="129"/>
    </row>
    <row r="957" spans="5:5" ht="15.75" customHeight="1" x14ac:dyDescent="0.3">
      <c r="E957" s="129"/>
    </row>
    <row r="958" spans="5:5" ht="15.75" customHeight="1" x14ac:dyDescent="0.3">
      <c r="E958" s="129"/>
    </row>
    <row r="959" spans="5:5" ht="15.75" customHeight="1" x14ac:dyDescent="0.3">
      <c r="E959" s="129"/>
    </row>
    <row r="960" spans="5:5" ht="15.75" customHeight="1" x14ac:dyDescent="0.3">
      <c r="E960" s="129"/>
    </row>
    <row r="961" spans="5:5" ht="15.75" customHeight="1" x14ac:dyDescent="0.3">
      <c r="E961" s="129"/>
    </row>
    <row r="962" spans="5:5" ht="15.75" customHeight="1" x14ac:dyDescent="0.3">
      <c r="E962" s="129"/>
    </row>
    <row r="963" spans="5:5" ht="15.75" customHeight="1" x14ac:dyDescent="0.3">
      <c r="E963" s="129"/>
    </row>
    <row r="964" spans="5:5" ht="15.75" customHeight="1" x14ac:dyDescent="0.3">
      <c r="E964" s="129"/>
    </row>
    <row r="965" spans="5:5" ht="15.75" customHeight="1" x14ac:dyDescent="0.3">
      <c r="E965" s="129"/>
    </row>
    <row r="966" spans="5:5" ht="15.75" customHeight="1" x14ac:dyDescent="0.3">
      <c r="E966" s="129"/>
    </row>
    <row r="967" spans="5:5" ht="15.75" customHeight="1" x14ac:dyDescent="0.3">
      <c r="E967" s="129"/>
    </row>
    <row r="968" spans="5:5" ht="15.75" customHeight="1" x14ac:dyDescent="0.3">
      <c r="E968" s="129"/>
    </row>
    <row r="969" spans="5:5" ht="15.75" customHeight="1" x14ac:dyDescent="0.3">
      <c r="E969" s="129"/>
    </row>
    <row r="970" spans="5:5" ht="15.75" customHeight="1" x14ac:dyDescent="0.3">
      <c r="E970" s="129"/>
    </row>
    <row r="971" spans="5:5" ht="15.75" customHeight="1" x14ac:dyDescent="0.3">
      <c r="E971" s="129"/>
    </row>
    <row r="972" spans="5:5" ht="15.75" customHeight="1" x14ac:dyDescent="0.3">
      <c r="E972" s="129"/>
    </row>
    <row r="973" spans="5:5" ht="15.75" customHeight="1" x14ac:dyDescent="0.3">
      <c r="E973" s="129"/>
    </row>
    <row r="974" spans="5:5" ht="15.75" customHeight="1" x14ac:dyDescent="0.3">
      <c r="E974" s="129"/>
    </row>
    <row r="975" spans="5:5" ht="15.75" customHeight="1" x14ac:dyDescent="0.3">
      <c r="E975" s="129"/>
    </row>
    <row r="976" spans="5:5" ht="15.75" customHeight="1" x14ac:dyDescent="0.3">
      <c r="E976" s="129"/>
    </row>
    <row r="977" spans="5:5" ht="15.75" customHeight="1" x14ac:dyDescent="0.3">
      <c r="E977" s="129"/>
    </row>
    <row r="978" spans="5:5" ht="15.75" customHeight="1" x14ac:dyDescent="0.3">
      <c r="E978" s="129"/>
    </row>
    <row r="979" spans="5:5" ht="15.75" customHeight="1" x14ac:dyDescent="0.3">
      <c r="E979" s="129"/>
    </row>
    <row r="980" spans="5:5" ht="15.75" customHeight="1" x14ac:dyDescent="0.3">
      <c r="E980" s="129"/>
    </row>
    <row r="981" spans="5:5" ht="15.75" customHeight="1" x14ac:dyDescent="0.3">
      <c r="E981" s="129"/>
    </row>
    <row r="982" spans="5:5" ht="15.75" customHeight="1" x14ac:dyDescent="0.3">
      <c r="E982" s="129"/>
    </row>
    <row r="983" spans="5:5" ht="15.75" customHeight="1" x14ac:dyDescent="0.3">
      <c r="E983" s="129"/>
    </row>
    <row r="984" spans="5:5" ht="15.75" customHeight="1" x14ac:dyDescent="0.3">
      <c r="E984" s="129"/>
    </row>
    <row r="985" spans="5:5" ht="15.75" customHeight="1" x14ac:dyDescent="0.3">
      <c r="E985" s="129"/>
    </row>
    <row r="986" spans="5:5" ht="15.75" customHeight="1" x14ac:dyDescent="0.3">
      <c r="E986" s="129"/>
    </row>
    <row r="987" spans="5:5" ht="15.75" customHeight="1" x14ac:dyDescent="0.3">
      <c r="E987" s="129"/>
    </row>
    <row r="988" spans="5:5" ht="15.75" customHeight="1" x14ac:dyDescent="0.3">
      <c r="E988" s="129"/>
    </row>
    <row r="989" spans="5:5" ht="15.75" customHeight="1" x14ac:dyDescent="0.3">
      <c r="E989" s="129"/>
    </row>
    <row r="990" spans="5:5" ht="15.75" customHeight="1" x14ac:dyDescent="0.3">
      <c r="E990" s="129"/>
    </row>
    <row r="991" spans="5:5" ht="15.75" customHeight="1" x14ac:dyDescent="0.3">
      <c r="E991" s="129"/>
    </row>
    <row r="992" spans="5:5" ht="15.75" customHeight="1" x14ac:dyDescent="0.3">
      <c r="E992" s="129"/>
    </row>
    <row r="993" spans="5:5" ht="15.75" customHeight="1" x14ac:dyDescent="0.3">
      <c r="E993" s="129"/>
    </row>
    <row r="994" spans="5:5" ht="15.75" customHeight="1" x14ac:dyDescent="0.3">
      <c r="E994" s="129"/>
    </row>
    <row r="995" spans="5:5" ht="15.75" customHeight="1" x14ac:dyDescent="0.3">
      <c r="E995" s="129"/>
    </row>
    <row r="996" spans="5:5" ht="15.75" customHeight="1" x14ac:dyDescent="0.3">
      <c r="E996" s="129"/>
    </row>
    <row r="997" spans="5:5" ht="15.75" customHeight="1" x14ac:dyDescent="0.3">
      <c r="E997" s="129"/>
    </row>
    <row r="998" spans="5:5" ht="15.75" customHeight="1" x14ac:dyDescent="0.3">
      <c r="E998" s="129"/>
    </row>
    <row r="999" spans="5:5" ht="15.75" customHeight="1" x14ac:dyDescent="0.3">
      <c r="E999" s="129"/>
    </row>
    <row r="1000" spans="5:5" ht="15.75" customHeight="1" x14ac:dyDescent="0.3">
      <c r="E1000" s="129"/>
    </row>
    <row r="1001" spans="5:5" ht="15.75" customHeight="1" x14ac:dyDescent="0.3">
      <c r="E1001" s="129"/>
    </row>
    <row r="1002" spans="5:5" ht="15.75" customHeight="1" x14ac:dyDescent="0.3">
      <c r="E1002" s="129"/>
    </row>
  </sheetData>
  <mergeCells count="44">
    <mergeCell ref="B3:K3"/>
    <mergeCell ref="B4:K4"/>
    <mergeCell ref="B5:K5"/>
    <mergeCell ref="B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16:C16"/>
    <mergeCell ref="F16:K16"/>
    <mergeCell ref="B51:E51"/>
    <mergeCell ref="B17:C17"/>
    <mergeCell ref="F17:K17"/>
    <mergeCell ref="B18:C18"/>
    <mergeCell ref="F18:K18"/>
    <mergeCell ref="B19:H19"/>
    <mergeCell ref="I19:K19"/>
    <mergeCell ref="B27:E27"/>
    <mergeCell ref="B31:E31"/>
    <mergeCell ref="B35:E35"/>
    <mergeCell ref="B36:E36"/>
    <mergeCell ref="B45:E45"/>
    <mergeCell ref="B72:E72"/>
    <mergeCell ref="B73:E73"/>
    <mergeCell ref="B55:E55"/>
    <mergeCell ref="B56:E56"/>
    <mergeCell ref="C57:D57"/>
    <mergeCell ref="B63:E63"/>
    <mergeCell ref="B67:E67"/>
    <mergeCell ref="B71:E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6"/>
  <sheetViews>
    <sheetView zoomScale="68" zoomScaleNormal="68" workbookViewId="0">
      <selection activeCell="C47" sqref="C47"/>
    </sheetView>
  </sheetViews>
  <sheetFormatPr baseColWidth="10" defaultRowHeight="14.4" x14ac:dyDescent="0.3"/>
  <cols>
    <col min="1" max="1" width="5.44140625" customWidth="1"/>
    <col min="2" max="2" width="7.109375" customWidth="1"/>
    <col min="3" max="3" width="27" customWidth="1"/>
    <col min="4" max="4" width="10.44140625" customWidth="1"/>
    <col min="5" max="5" width="10.33203125" customWidth="1"/>
    <col min="6" max="6" width="9.33203125" customWidth="1"/>
    <col min="9" max="9" width="13.33203125" customWidth="1"/>
    <col min="10" max="11" width="12.88671875" customWidth="1"/>
  </cols>
  <sheetData>
    <row r="1" spans="2:13" ht="15" thickBot="1" x14ac:dyDescent="0.35"/>
    <row r="2" spans="2:13" x14ac:dyDescent="0.3">
      <c r="B2" s="375" t="s">
        <v>55</v>
      </c>
      <c r="C2" s="376"/>
      <c r="D2" s="376"/>
      <c r="E2" s="376"/>
      <c r="F2" s="376"/>
      <c r="G2" s="376"/>
      <c r="H2" s="376"/>
      <c r="I2" s="376"/>
      <c r="J2" s="376"/>
      <c r="K2" s="377"/>
    </row>
    <row r="3" spans="2:13" x14ac:dyDescent="0.3">
      <c r="B3" s="378" t="s">
        <v>296</v>
      </c>
      <c r="C3" s="379"/>
      <c r="D3" s="379"/>
      <c r="E3" s="379"/>
      <c r="F3" s="379"/>
      <c r="G3" s="379"/>
      <c r="H3" s="379"/>
      <c r="I3" s="379"/>
      <c r="J3" s="379"/>
      <c r="K3" s="380"/>
    </row>
    <row r="4" spans="2:13" x14ac:dyDescent="0.3">
      <c r="B4" s="378" t="s">
        <v>114</v>
      </c>
      <c r="C4" s="379"/>
      <c r="D4" s="379"/>
      <c r="E4" s="379"/>
      <c r="F4" s="379"/>
      <c r="G4" s="379"/>
      <c r="H4" s="379"/>
      <c r="I4" s="379"/>
      <c r="J4" s="379"/>
      <c r="K4" s="380"/>
    </row>
    <row r="5" spans="2:13" x14ac:dyDescent="0.3">
      <c r="B5" s="378" t="s">
        <v>57</v>
      </c>
      <c r="C5" s="379"/>
      <c r="D5" s="379"/>
      <c r="E5" s="379"/>
      <c r="F5" s="379"/>
      <c r="G5" s="379"/>
      <c r="H5" s="379"/>
      <c r="I5" s="379"/>
      <c r="J5" s="379"/>
      <c r="K5" s="380"/>
    </row>
    <row r="6" spans="2:13" x14ac:dyDescent="0.3">
      <c r="B6" s="381" t="s">
        <v>58</v>
      </c>
      <c r="C6" s="382"/>
      <c r="D6" s="30" t="s">
        <v>35</v>
      </c>
      <c r="E6" s="30" t="s">
        <v>59</v>
      </c>
      <c r="F6" s="382" t="s">
        <v>60</v>
      </c>
      <c r="G6" s="382"/>
      <c r="H6" s="382"/>
      <c r="I6" s="382"/>
      <c r="J6" s="382"/>
      <c r="K6" s="383"/>
    </row>
    <row r="7" spans="2:13" x14ac:dyDescent="0.3">
      <c r="B7" s="384" t="s">
        <v>61</v>
      </c>
      <c r="C7" s="385"/>
      <c r="D7" s="5" t="s">
        <v>3</v>
      </c>
      <c r="E7" s="2">
        <v>1</v>
      </c>
      <c r="F7" s="373"/>
      <c r="G7" s="373"/>
      <c r="H7" s="373"/>
      <c r="I7" s="373"/>
      <c r="J7" s="373"/>
      <c r="K7" s="374"/>
    </row>
    <row r="8" spans="2:13" ht="15" customHeight="1" x14ac:dyDescent="0.3">
      <c r="B8" s="384" t="s">
        <v>115</v>
      </c>
      <c r="C8" s="385"/>
      <c r="D8" s="5" t="s">
        <v>51</v>
      </c>
      <c r="E8" s="31">
        <v>400</v>
      </c>
      <c r="F8" s="373" t="s">
        <v>298</v>
      </c>
      <c r="G8" s="373"/>
      <c r="H8" s="373"/>
      <c r="I8" s="373"/>
      <c r="J8" s="373"/>
      <c r="K8" s="374"/>
    </row>
    <row r="9" spans="2:13" x14ac:dyDescent="0.3">
      <c r="B9" s="384" t="s">
        <v>116</v>
      </c>
      <c r="C9" s="385"/>
      <c r="D9" s="5" t="s">
        <v>117</v>
      </c>
      <c r="E9" s="32">
        <v>0.1</v>
      </c>
      <c r="F9" s="373"/>
      <c r="G9" s="373"/>
      <c r="H9" s="373"/>
      <c r="I9" s="373"/>
      <c r="J9" s="373"/>
      <c r="K9" s="374"/>
    </row>
    <row r="10" spans="2:13" ht="15" customHeight="1" x14ac:dyDescent="0.3">
      <c r="B10" s="371" t="s">
        <v>118</v>
      </c>
      <c r="C10" s="372"/>
      <c r="D10" s="5" t="s">
        <v>13</v>
      </c>
      <c r="E10" s="4">
        <v>200</v>
      </c>
      <c r="F10" s="373" t="s">
        <v>119</v>
      </c>
      <c r="G10" s="373"/>
      <c r="H10" s="373"/>
      <c r="I10" s="373"/>
      <c r="J10" s="373"/>
      <c r="K10" s="374"/>
    </row>
    <row r="11" spans="2:13" ht="15" customHeight="1" x14ac:dyDescent="0.3">
      <c r="B11" s="371" t="s">
        <v>120</v>
      </c>
      <c r="C11" s="372"/>
      <c r="D11" s="5" t="s">
        <v>13</v>
      </c>
      <c r="E11" s="4">
        <v>8</v>
      </c>
      <c r="F11" s="373" t="s">
        <v>121</v>
      </c>
      <c r="G11" s="373"/>
      <c r="H11" s="373"/>
      <c r="I11" s="373"/>
      <c r="J11" s="373"/>
      <c r="K11" s="374"/>
    </row>
    <row r="12" spans="2:13" ht="15" customHeight="1" x14ac:dyDescent="0.3">
      <c r="B12" s="371" t="s">
        <v>122</v>
      </c>
      <c r="C12" s="372"/>
      <c r="D12" s="5" t="s">
        <v>13</v>
      </c>
      <c r="E12" s="2">
        <v>1</v>
      </c>
      <c r="F12" s="373" t="s">
        <v>123</v>
      </c>
      <c r="G12" s="373"/>
      <c r="H12" s="373"/>
      <c r="I12" s="373"/>
      <c r="J12" s="373"/>
      <c r="K12" s="374"/>
      <c r="M12">
        <v>20</v>
      </c>
    </row>
    <row r="13" spans="2:13" ht="15" customHeight="1" x14ac:dyDescent="0.3">
      <c r="B13" s="371" t="s">
        <v>124</v>
      </c>
      <c r="C13" s="372"/>
      <c r="D13" s="5" t="s">
        <v>13</v>
      </c>
      <c r="E13" s="3">
        <v>2</v>
      </c>
      <c r="F13" s="373" t="s">
        <v>125</v>
      </c>
      <c r="G13" s="373"/>
      <c r="H13" s="373"/>
      <c r="I13" s="373"/>
      <c r="J13" s="373"/>
      <c r="K13" s="374"/>
    </row>
    <row r="14" spans="2:13" ht="15" customHeight="1" x14ac:dyDescent="0.3">
      <c r="B14" s="364" t="s">
        <v>80</v>
      </c>
      <c r="C14" s="365"/>
      <c r="D14" s="365"/>
      <c r="E14" s="365"/>
      <c r="F14" s="365"/>
      <c r="G14" s="365"/>
      <c r="H14" s="365"/>
      <c r="I14" s="366" t="e">
        <f>#REF!</f>
        <v>#REF!</v>
      </c>
      <c r="J14" s="367"/>
      <c r="K14" s="368"/>
    </row>
    <row r="15" spans="2:13" ht="20.399999999999999" x14ac:dyDescent="0.3">
      <c r="B15" s="6" t="s">
        <v>81</v>
      </c>
      <c r="C15" s="7" t="s">
        <v>58</v>
      </c>
      <c r="D15" s="7" t="s">
        <v>35</v>
      </c>
      <c r="E15" s="7" t="s">
        <v>59</v>
      </c>
      <c r="F15" s="7" t="s">
        <v>82</v>
      </c>
      <c r="G15" s="7" t="s">
        <v>83</v>
      </c>
      <c r="H15" s="7" t="s">
        <v>84</v>
      </c>
      <c r="I15" s="7" t="s">
        <v>85</v>
      </c>
      <c r="J15" s="7" t="s">
        <v>86</v>
      </c>
      <c r="K15" s="8" t="s">
        <v>87</v>
      </c>
    </row>
    <row r="16" spans="2:13" x14ac:dyDescent="0.3">
      <c r="B16" s="13">
        <v>1</v>
      </c>
      <c r="C16" s="10" t="s">
        <v>88</v>
      </c>
      <c r="D16" s="11"/>
      <c r="E16" s="11"/>
      <c r="F16" s="11"/>
      <c r="G16" s="11"/>
      <c r="H16" s="11"/>
      <c r="I16" s="11"/>
      <c r="J16" s="11"/>
      <c r="K16" s="12"/>
    </row>
    <row r="17" spans="2:11" x14ac:dyDescent="0.3">
      <c r="B17" s="13" t="s">
        <v>89</v>
      </c>
      <c r="C17" s="11" t="s">
        <v>18</v>
      </c>
      <c r="D17" s="11" t="s">
        <v>5</v>
      </c>
      <c r="E17" s="11">
        <v>400</v>
      </c>
      <c r="F17" s="35">
        <v>1019</v>
      </c>
      <c r="G17" s="14">
        <f>E17*F17</f>
        <v>407600</v>
      </c>
      <c r="H17" s="11" t="e">
        <f>I$14</f>
        <v>#REF!</v>
      </c>
      <c r="I17" s="15" t="e">
        <f>G17*H17</f>
        <v>#REF!</v>
      </c>
      <c r="J17" s="15" t="e">
        <f>I17-K17</f>
        <v>#REF!</v>
      </c>
      <c r="K17" s="12"/>
    </row>
    <row r="18" spans="2:11" x14ac:dyDescent="0.3">
      <c r="B18" s="13" t="s">
        <v>90</v>
      </c>
      <c r="C18" s="11" t="s">
        <v>19</v>
      </c>
      <c r="D18" s="11" t="s">
        <v>5</v>
      </c>
      <c r="E18" s="11">
        <v>400</v>
      </c>
      <c r="F18" s="35">
        <v>489</v>
      </c>
      <c r="G18" s="14">
        <f t="shared" ref="G18:G26" si="0">E18*F18</f>
        <v>195600</v>
      </c>
      <c r="H18" s="11" t="e">
        <f t="shared" ref="H18:H26" si="1">I$14</f>
        <v>#REF!</v>
      </c>
      <c r="I18" s="15" t="e">
        <f t="shared" ref="I18:I26" si="2">G18*H18</f>
        <v>#REF!</v>
      </c>
      <c r="J18" s="15" t="e">
        <f t="shared" ref="J18:J26" si="3">I18-K18</f>
        <v>#REF!</v>
      </c>
      <c r="K18" s="12"/>
    </row>
    <row r="19" spans="2:11" x14ac:dyDescent="0.3">
      <c r="B19" s="13" t="s">
        <v>91</v>
      </c>
      <c r="C19" s="11" t="s">
        <v>20</v>
      </c>
      <c r="D19" s="11" t="s">
        <v>7</v>
      </c>
      <c r="E19" s="11">
        <v>400</v>
      </c>
      <c r="F19" s="35">
        <v>1019</v>
      </c>
      <c r="G19" s="14">
        <f t="shared" si="0"/>
        <v>407600</v>
      </c>
      <c r="H19" s="11" t="e">
        <f t="shared" si="1"/>
        <v>#REF!</v>
      </c>
      <c r="I19" s="15" t="e">
        <f t="shared" si="2"/>
        <v>#REF!</v>
      </c>
      <c r="J19" s="15" t="e">
        <f t="shared" si="3"/>
        <v>#REF!</v>
      </c>
      <c r="K19" s="12"/>
    </row>
    <row r="20" spans="2:11" x14ac:dyDescent="0.3">
      <c r="B20" s="13" t="s">
        <v>92</v>
      </c>
      <c r="C20" s="11" t="s">
        <v>21</v>
      </c>
      <c r="D20" s="11" t="s">
        <v>22</v>
      </c>
      <c r="E20" s="11">
        <v>400</v>
      </c>
      <c r="F20" s="35">
        <v>873</v>
      </c>
      <c r="G20" s="14">
        <f t="shared" si="0"/>
        <v>349200</v>
      </c>
      <c r="H20" s="11" t="e">
        <f t="shared" si="1"/>
        <v>#REF!</v>
      </c>
      <c r="I20" s="15" t="e">
        <f t="shared" si="2"/>
        <v>#REF!</v>
      </c>
      <c r="J20" s="15" t="e">
        <f t="shared" si="3"/>
        <v>#REF!</v>
      </c>
      <c r="K20" s="12"/>
    </row>
    <row r="21" spans="2:11" x14ac:dyDescent="0.3">
      <c r="B21" s="13" t="s">
        <v>93</v>
      </c>
      <c r="C21" s="11" t="s">
        <v>23</v>
      </c>
      <c r="D21" s="11" t="s">
        <v>22</v>
      </c>
      <c r="E21" s="11">
        <v>400</v>
      </c>
      <c r="F21" s="35">
        <v>873</v>
      </c>
      <c r="G21" s="14">
        <f t="shared" si="0"/>
        <v>349200</v>
      </c>
      <c r="H21" s="11" t="e">
        <f t="shared" si="1"/>
        <v>#REF!</v>
      </c>
      <c r="I21" s="15" t="e">
        <f t="shared" si="2"/>
        <v>#REF!</v>
      </c>
      <c r="J21" s="15" t="e">
        <f t="shared" si="3"/>
        <v>#REF!</v>
      </c>
      <c r="K21" s="12"/>
    </row>
    <row r="22" spans="2:11" x14ac:dyDescent="0.3">
      <c r="B22" s="106" t="s">
        <v>94</v>
      </c>
      <c r="C22" s="62" t="s">
        <v>28</v>
      </c>
      <c r="D22" s="11" t="s">
        <v>22</v>
      </c>
      <c r="E22" s="11">
        <v>40</v>
      </c>
      <c r="F22" s="35">
        <v>1019</v>
      </c>
      <c r="G22" s="14">
        <f t="shared" si="0"/>
        <v>40760</v>
      </c>
      <c r="H22" s="11" t="e">
        <f t="shared" ref="H22" si="4">I$14</f>
        <v>#REF!</v>
      </c>
      <c r="I22" s="15" t="e">
        <f t="shared" ref="I22" si="5">G22*H22</f>
        <v>#REF!</v>
      </c>
      <c r="J22" s="15" t="e">
        <f t="shared" ref="J22" si="6">I22-K22</f>
        <v>#REF!</v>
      </c>
      <c r="K22" s="12"/>
    </row>
    <row r="23" spans="2:11" x14ac:dyDescent="0.3">
      <c r="B23" s="106" t="s">
        <v>95</v>
      </c>
      <c r="C23" s="11" t="s">
        <v>24</v>
      </c>
      <c r="D23" s="11" t="s">
        <v>22</v>
      </c>
      <c r="E23" s="11">
        <v>40</v>
      </c>
      <c r="F23" s="11">
        <v>815</v>
      </c>
      <c r="G23" s="14">
        <f t="shared" si="0"/>
        <v>32600</v>
      </c>
      <c r="H23" s="11" t="e">
        <f t="shared" si="1"/>
        <v>#REF!</v>
      </c>
      <c r="I23" s="15" t="e">
        <f t="shared" si="2"/>
        <v>#REF!</v>
      </c>
      <c r="J23" s="15" t="e">
        <f t="shared" si="3"/>
        <v>#REF!</v>
      </c>
      <c r="K23" s="12"/>
    </row>
    <row r="24" spans="2:11" x14ac:dyDescent="0.3">
      <c r="B24" s="106" t="s">
        <v>96</v>
      </c>
      <c r="C24" s="11" t="s">
        <v>25</v>
      </c>
      <c r="D24" s="11" t="s">
        <v>22</v>
      </c>
      <c r="E24" s="11">
        <v>400</v>
      </c>
      <c r="F24" s="11">
        <v>407</v>
      </c>
      <c r="G24" s="14">
        <f>E24*F24</f>
        <v>162800</v>
      </c>
      <c r="H24" s="11" t="e">
        <f t="shared" si="1"/>
        <v>#REF!</v>
      </c>
      <c r="I24" s="15" t="e">
        <f t="shared" si="2"/>
        <v>#REF!</v>
      </c>
      <c r="J24" s="15" t="e">
        <f t="shared" si="3"/>
        <v>#REF!</v>
      </c>
      <c r="K24" s="12"/>
    </row>
    <row r="25" spans="2:11" x14ac:dyDescent="0.3">
      <c r="B25" s="106" t="s">
        <v>97</v>
      </c>
      <c r="C25" s="11" t="s">
        <v>26</v>
      </c>
      <c r="D25" s="11" t="s">
        <v>22</v>
      </c>
      <c r="E25" s="11">
        <v>400</v>
      </c>
      <c r="F25" s="11">
        <v>306</v>
      </c>
      <c r="G25" s="14">
        <f t="shared" si="0"/>
        <v>122400</v>
      </c>
      <c r="H25" s="11" t="e">
        <f t="shared" si="1"/>
        <v>#REF!</v>
      </c>
      <c r="I25" s="15" t="e">
        <f t="shared" si="2"/>
        <v>#REF!</v>
      </c>
      <c r="J25" s="15" t="e">
        <f t="shared" si="3"/>
        <v>#REF!</v>
      </c>
      <c r="K25" s="12"/>
    </row>
    <row r="26" spans="2:11" x14ac:dyDescent="0.3">
      <c r="B26" s="106" t="s">
        <v>145</v>
      </c>
      <c r="C26" s="11" t="s">
        <v>27</v>
      </c>
      <c r="D26" s="11" t="s">
        <v>13</v>
      </c>
      <c r="E26" s="16">
        <v>1011</v>
      </c>
      <c r="F26" s="11">
        <v>349</v>
      </c>
      <c r="G26" s="14">
        <f t="shared" si="0"/>
        <v>352839</v>
      </c>
      <c r="H26" s="11" t="e">
        <f t="shared" si="1"/>
        <v>#REF!</v>
      </c>
      <c r="I26" s="15" t="e">
        <f t="shared" si="2"/>
        <v>#REF!</v>
      </c>
      <c r="J26" s="15" t="e">
        <f t="shared" si="3"/>
        <v>#REF!</v>
      </c>
      <c r="K26" s="17"/>
    </row>
    <row r="27" spans="2:11" x14ac:dyDescent="0.3">
      <c r="B27" s="364" t="s">
        <v>98</v>
      </c>
      <c r="C27" s="365"/>
      <c r="D27" s="365"/>
      <c r="E27" s="11"/>
      <c r="F27" s="11"/>
      <c r="G27" s="18">
        <f>SUM(G17:G26)</f>
        <v>2420599</v>
      </c>
      <c r="H27" s="18"/>
      <c r="I27" s="18" t="e">
        <f t="shared" ref="I27:K27" si="7">SUM(I17:I26)</f>
        <v>#REF!</v>
      </c>
      <c r="J27" s="18" t="e">
        <f t="shared" si="7"/>
        <v>#REF!</v>
      </c>
      <c r="K27" s="20">
        <f t="shared" si="7"/>
        <v>0</v>
      </c>
    </row>
    <row r="28" spans="2:11" x14ac:dyDescent="0.3">
      <c r="B28" s="13">
        <v>2</v>
      </c>
      <c r="C28" s="10" t="s">
        <v>99</v>
      </c>
      <c r="D28" s="11"/>
      <c r="E28" s="11"/>
      <c r="F28" s="11"/>
      <c r="G28" s="11"/>
      <c r="H28" s="11"/>
      <c r="I28" s="11"/>
      <c r="J28" s="11"/>
      <c r="K28" s="12"/>
    </row>
    <row r="29" spans="2:11" x14ac:dyDescent="0.3">
      <c r="B29" s="13" t="s">
        <v>100</v>
      </c>
      <c r="C29" s="11" t="s">
        <v>51</v>
      </c>
      <c r="D29" s="11" t="s">
        <v>35</v>
      </c>
      <c r="E29" s="11">
        <v>400</v>
      </c>
      <c r="F29" s="11"/>
      <c r="G29" s="14">
        <f t="shared" ref="G29:G33" si="8">E29*F29</f>
        <v>0</v>
      </c>
      <c r="H29" s="11"/>
      <c r="I29" s="15">
        <f t="shared" ref="I29:I33" si="9">G29*H29</f>
        <v>0</v>
      </c>
      <c r="J29" s="15">
        <f t="shared" ref="J29:J33" si="10">I29-K29</f>
        <v>0</v>
      </c>
      <c r="K29" s="12"/>
    </row>
    <row r="30" spans="2:11" x14ac:dyDescent="0.3">
      <c r="B30" s="13" t="s">
        <v>101</v>
      </c>
      <c r="C30" s="11" t="s">
        <v>36</v>
      </c>
      <c r="D30" s="11" t="s">
        <v>13</v>
      </c>
      <c r="E30" s="19">
        <v>200</v>
      </c>
      <c r="F30" s="14">
        <v>4000</v>
      </c>
      <c r="G30" s="14">
        <f t="shared" si="8"/>
        <v>800000</v>
      </c>
      <c r="H30" s="11" t="e">
        <f t="shared" ref="H30:H33" si="11">I$14</f>
        <v>#REF!</v>
      </c>
      <c r="I30" s="15" t="e">
        <f t="shared" si="9"/>
        <v>#REF!</v>
      </c>
      <c r="J30" s="15" t="e">
        <f t="shared" si="10"/>
        <v>#REF!</v>
      </c>
      <c r="K30" s="12"/>
    </row>
    <row r="31" spans="2:11" x14ac:dyDescent="0.3">
      <c r="B31" s="13" t="s">
        <v>102</v>
      </c>
      <c r="C31" s="11" t="s">
        <v>45</v>
      </c>
      <c r="D31" s="11" t="s">
        <v>13</v>
      </c>
      <c r="E31" s="33">
        <v>2</v>
      </c>
      <c r="F31" s="14">
        <v>68000</v>
      </c>
      <c r="G31" s="14">
        <f t="shared" si="8"/>
        <v>136000</v>
      </c>
      <c r="H31" s="11" t="e">
        <f t="shared" si="11"/>
        <v>#REF!</v>
      </c>
      <c r="I31" s="15" t="e">
        <f t="shared" si="9"/>
        <v>#REF!</v>
      </c>
      <c r="J31" s="15" t="e">
        <f t="shared" si="10"/>
        <v>#REF!</v>
      </c>
      <c r="K31" s="12"/>
    </row>
    <row r="32" spans="2:11" x14ac:dyDescent="0.3">
      <c r="B32" s="13" t="s">
        <v>103</v>
      </c>
      <c r="C32" s="11" t="s">
        <v>47</v>
      </c>
      <c r="D32" s="11" t="s">
        <v>13</v>
      </c>
      <c r="E32" s="19">
        <v>8</v>
      </c>
      <c r="F32" s="14">
        <v>12500</v>
      </c>
      <c r="G32" s="14">
        <f t="shared" si="8"/>
        <v>100000</v>
      </c>
      <c r="H32" s="11" t="e">
        <f t="shared" si="11"/>
        <v>#REF!</v>
      </c>
      <c r="I32" s="15" t="e">
        <f t="shared" si="9"/>
        <v>#REF!</v>
      </c>
      <c r="J32" s="15" t="e">
        <f t="shared" si="10"/>
        <v>#REF!</v>
      </c>
      <c r="K32" s="12"/>
    </row>
    <row r="33" spans="2:11" x14ac:dyDescent="0.3">
      <c r="B33" s="13" t="s">
        <v>104</v>
      </c>
      <c r="C33" s="11" t="s">
        <v>50</v>
      </c>
      <c r="D33" s="11" t="s">
        <v>13</v>
      </c>
      <c r="E33" s="11">
        <v>1</v>
      </c>
      <c r="F33" s="14">
        <v>38000</v>
      </c>
      <c r="G33" s="14">
        <f t="shared" si="8"/>
        <v>38000</v>
      </c>
      <c r="H33" s="11" t="e">
        <f t="shared" si="11"/>
        <v>#REF!</v>
      </c>
      <c r="I33" s="15" t="e">
        <f t="shared" si="9"/>
        <v>#REF!</v>
      </c>
      <c r="J33" s="15" t="e">
        <f t="shared" si="10"/>
        <v>#REF!</v>
      </c>
      <c r="K33" s="12"/>
    </row>
    <row r="34" spans="2:11" x14ac:dyDescent="0.3">
      <c r="B34" s="364" t="s">
        <v>107</v>
      </c>
      <c r="C34" s="365"/>
      <c r="D34" s="365"/>
      <c r="E34" s="11"/>
      <c r="F34" s="11"/>
      <c r="G34" s="22">
        <f>SUM(G29:G33)</f>
        <v>1074000</v>
      </c>
      <c r="H34" s="22"/>
      <c r="I34" s="22" t="e">
        <f t="shared" ref="I34:K34" si="12">SUM(I29:I33)</f>
        <v>#REF!</v>
      </c>
      <c r="J34" s="22" t="e">
        <f t="shared" si="12"/>
        <v>#REF!</v>
      </c>
      <c r="K34" s="24">
        <f t="shared" si="12"/>
        <v>0</v>
      </c>
    </row>
    <row r="35" spans="2:11" x14ac:dyDescent="0.3">
      <c r="B35" s="13">
        <v>3</v>
      </c>
      <c r="C35" s="10" t="s">
        <v>108</v>
      </c>
      <c r="D35" s="11"/>
      <c r="E35" s="11"/>
      <c r="F35" s="11"/>
      <c r="G35" s="11"/>
      <c r="H35" s="11"/>
      <c r="I35" s="11"/>
      <c r="J35" s="11"/>
      <c r="K35" s="12"/>
    </row>
    <row r="36" spans="2:11" x14ac:dyDescent="0.3">
      <c r="B36" s="13" t="s">
        <v>126</v>
      </c>
      <c r="C36" s="11" t="s">
        <v>0</v>
      </c>
      <c r="D36" s="34">
        <v>0.05</v>
      </c>
      <c r="E36" s="11">
        <v>1</v>
      </c>
      <c r="F36" s="15">
        <v>121030</v>
      </c>
      <c r="G36" s="14">
        <f t="shared" ref="G36:G37" si="13">E36*F36</f>
        <v>121030</v>
      </c>
      <c r="H36" s="11" t="e">
        <f t="shared" ref="H36:H37" si="14">I$14</f>
        <v>#REF!</v>
      </c>
      <c r="I36" s="15" t="e">
        <f t="shared" ref="I36:I37" si="15">G36*H36</f>
        <v>#REF!</v>
      </c>
      <c r="J36" s="15" t="e">
        <f t="shared" ref="J36:J37" si="16">I36-K36</f>
        <v>#REF!</v>
      </c>
      <c r="K36" s="17"/>
    </row>
    <row r="37" spans="2:11" x14ac:dyDescent="0.3">
      <c r="B37" s="13" t="s">
        <v>109</v>
      </c>
      <c r="C37" s="11" t="s">
        <v>1</v>
      </c>
      <c r="D37" s="34">
        <v>0.2</v>
      </c>
      <c r="E37" s="11">
        <v>1</v>
      </c>
      <c r="F37" s="15">
        <v>214800</v>
      </c>
      <c r="G37" s="14">
        <f t="shared" si="13"/>
        <v>214800</v>
      </c>
      <c r="H37" s="11" t="e">
        <f t="shared" si="14"/>
        <v>#REF!</v>
      </c>
      <c r="I37" s="15" t="e">
        <f t="shared" si="15"/>
        <v>#REF!</v>
      </c>
      <c r="J37" s="15" t="e">
        <f t="shared" si="16"/>
        <v>#REF!</v>
      </c>
      <c r="K37" s="17"/>
    </row>
    <row r="38" spans="2:11" x14ac:dyDescent="0.3">
      <c r="B38" s="364" t="s">
        <v>110</v>
      </c>
      <c r="C38" s="365"/>
      <c r="D38" s="365"/>
      <c r="E38" s="11"/>
      <c r="F38" s="11"/>
      <c r="G38" s="22">
        <f>SUM(G36:G37)</f>
        <v>335830</v>
      </c>
      <c r="H38" s="22"/>
      <c r="I38" s="22" t="e">
        <f t="shared" ref="I38:K38" si="17">SUM(I36:I37)</f>
        <v>#REF!</v>
      </c>
      <c r="J38" s="22" t="e">
        <f t="shared" si="17"/>
        <v>#REF!</v>
      </c>
      <c r="K38" s="24">
        <f t="shared" si="17"/>
        <v>0</v>
      </c>
    </row>
    <row r="39" spans="2:11" x14ac:dyDescent="0.3">
      <c r="B39" s="364" t="s">
        <v>111</v>
      </c>
      <c r="C39" s="365"/>
      <c r="D39" s="365"/>
      <c r="E39" s="11"/>
      <c r="F39" s="11"/>
      <c r="G39" s="22">
        <f>G38+G34+G27</f>
        <v>3830429</v>
      </c>
      <c r="H39" s="22"/>
      <c r="I39" s="22" t="e">
        <f t="shared" ref="I39:K39" si="18">I38+I34+I27</f>
        <v>#REF!</v>
      </c>
      <c r="J39" s="22" t="e">
        <f t="shared" si="18"/>
        <v>#REF!</v>
      </c>
      <c r="K39" s="24">
        <f t="shared" si="18"/>
        <v>0</v>
      </c>
    </row>
    <row r="40" spans="2:11" x14ac:dyDescent="0.3">
      <c r="B40" s="13">
        <v>4</v>
      </c>
      <c r="C40" s="11" t="s">
        <v>112</v>
      </c>
      <c r="D40" s="34">
        <v>0.15</v>
      </c>
      <c r="E40" s="11">
        <v>1</v>
      </c>
      <c r="F40" s="14">
        <v>574564</v>
      </c>
      <c r="G40" s="14">
        <f t="shared" ref="G40" si="19">E40*F40</f>
        <v>574564</v>
      </c>
      <c r="H40" s="11" t="e">
        <f t="shared" ref="H40" si="20">I$14</f>
        <v>#REF!</v>
      </c>
      <c r="I40" s="15" t="e">
        <f t="shared" ref="I40" si="21">G40*H40</f>
        <v>#REF!</v>
      </c>
      <c r="J40" s="15" t="e">
        <f t="shared" ref="J40" si="22">I40-K40</f>
        <v>#REF!</v>
      </c>
      <c r="K40" s="17"/>
    </row>
    <row r="41" spans="2:11" ht="15" thickBot="1" x14ac:dyDescent="0.35">
      <c r="B41" s="369" t="s">
        <v>85</v>
      </c>
      <c r="C41" s="370"/>
      <c r="D41" s="370"/>
      <c r="E41" s="25"/>
      <c r="F41" s="25"/>
      <c r="G41" s="26">
        <f>G39+G40</f>
        <v>4404993</v>
      </c>
      <c r="H41" s="26"/>
      <c r="I41" s="26" t="e">
        <f t="shared" ref="I41:K41" si="23">I39+I40</f>
        <v>#REF!</v>
      </c>
      <c r="J41" s="26" t="e">
        <f t="shared" si="23"/>
        <v>#REF!</v>
      </c>
      <c r="K41" s="27">
        <f t="shared" si="23"/>
        <v>0</v>
      </c>
    </row>
    <row r="44" spans="2:11" x14ac:dyDescent="0.3">
      <c r="G44" s="64"/>
    </row>
    <row r="46" spans="2:11" x14ac:dyDescent="0.3">
      <c r="G46" s="28"/>
    </row>
  </sheetData>
  <mergeCells count="26">
    <mergeCell ref="B41:D41"/>
    <mergeCell ref="B14:H14"/>
    <mergeCell ref="I14:K14"/>
    <mergeCell ref="B27:D27"/>
    <mergeCell ref="B34:D34"/>
    <mergeCell ref="B38:D38"/>
    <mergeCell ref="B39:D39"/>
    <mergeCell ref="B11:C11"/>
    <mergeCell ref="F11:K11"/>
    <mergeCell ref="B12:C12"/>
    <mergeCell ref="F12:K12"/>
    <mergeCell ref="B13:C13"/>
    <mergeCell ref="F13:K13"/>
    <mergeCell ref="B10:C10"/>
    <mergeCell ref="F10:K10"/>
    <mergeCell ref="B2:K2"/>
    <mergeCell ref="B3:K3"/>
    <mergeCell ref="B4:K4"/>
    <mergeCell ref="B5:K5"/>
    <mergeCell ref="B6:C6"/>
    <mergeCell ref="F6:K6"/>
    <mergeCell ref="B7:C7"/>
    <mergeCell ref="F7:K7"/>
    <mergeCell ref="B8:C8"/>
    <mergeCell ref="F8:K9"/>
    <mergeCell ref="B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49"/>
  <sheetViews>
    <sheetView topLeftCell="A9" zoomScale="70" zoomScaleNormal="70" workbookViewId="0">
      <selection activeCell="I16" sqref="I16"/>
    </sheetView>
  </sheetViews>
  <sheetFormatPr baseColWidth="10" defaultColWidth="14.44140625" defaultRowHeight="14.4" x14ac:dyDescent="0.3"/>
  <cols>
    <col min="1" max="1" width="6.109375" customWidth="1"/>
    <col min="2" max="2" width="7" customWidth="1"/>
    <col min="3" max="3" width="27.44140625" customWidth="1"/>
    <col min="4" max="4" width="8.44140625" customWidth="1"/>
    <col min="5" max="5" width="8.6640625" customWidth="1"/>
    <col min="6" max="6" width="10.44140625" customWidth="1"/>
    <col min="7" max="7" width="14.5546875" customWidth="1"/>
    <col min="8" max="8" width="10.6640625" customWidth="1"/>
    <col min="9" max="10" width="12.6640625" bestFit="1" customWidth="1"/>
    <col min="11" max="11" width="11.5546875" bestFit="1" customWidth="1"/>
    <col min="12" max="26" width="10.6640625" customWidth="1"/>
  </cols>
  <sheetData>
    <row r="1" spans="2:11" ht="15" thickBot="1" x14ac:dyDescent="0.35"/>
    <row r="2" spans="2:11" x14ac:dyDescent="0.3">
      <c r="B2" s="408" t="s">
        <v>55</v>
      </c>
      <c r="C2" s="409"/>
      <c r="D2" s="409"/>
      <c r="E2" s="409"/>
      <c r="F2" s="409"/>
      <c r="G2" s="409"/>
      <c r="H2" s="409"/>
      <c r="I2" s="409"/>
      <c r="J2" s="409"/>
      <c r="K2" s="410"/>
    </row>
    <row r="3" spans="2:11" x14ac:dyDescent="0.3">
      <c r="B3" s="411" t="s">
        <v>296</v>
      </c>
      <c r="C3" s="403"/>
      <c r="D3" s="403"/>
      <c r="E3" s="403"/>
      <c r="F3" s="403"/>
      <c r="G3" s="403"/>
      <c r="H3" s="403"/>
      <c r="I3" s="403"/>
      <c r="J3" s="403"/>
      <c r="K3" s="404"/>
    </row>
    <row r="4" spans="2:11" x14ac:dyDescent="0.3">
      <c r="B4" s="411" t="s">
        <v>258</v>
      </c>
      <c r="C4" s="403"/>
      <c r="D4" s="403"/>
      <c r="E4" s="403"/>
      <c r="F4" s="403"/>
      <c r="G4" s="403"/>
      <c r="H4" s="403"/>
      <c r="I4" s="403"/>
      <c r="J4" s="403"/>
      <c r="K4" s="404"/>
    </row>
    <row r="5" spans="2:11" x14ac:dyDescent="0.3">
      <c r="B5" s="411" t="s">
        <v>57</v>
      </c>
      <c r="C5" s="403"/>
      <c r="D5" s="403"/>
      <c r="E5" s="403"/>
      <c r="F5" s="403"/>
      <c r="G5" s="403"/>
      <c r="H5" s="403"/>
      <c r="I5" s="403"/>
      <c r="J5" s="403"/>
      <c r="K5" s="404"/>
    </row>
    <row r="6" spans="2:11" x14ac:dyDescent="0.3">
      <c r="B6" s="412" t="s">
        <v>260</v>
      </c>
      <c r="C6" s="388"/>
      <c r="D6" s="97" t="s">
        <v>35</v>
      </c>
      <c r="E6" s="97" t="s">
        <v>59</v>
      </c>
      <c r="F6" s="413" t="s">
        <v>60</v>
      </c>
      <c r="G6" s="387"/>
      <c r="H6" s="387"/>
      <c r="I6" s="387"/>
      <c r="J6" s="387"/>
      <c r="K6" s="394"/>
    </row>
    <row r="7" spans="2:11" ht="22.5" customHeight="1" x14ac:dyDescent="0.3">
      <c r="B7" s="398" t="s">
        <v>61</v>
      </c>
      <c r="C7" s="388"/>
      <c r="D7" s="98" t="s">
        <v>128</v>
      </c>
      <c r="E7" s="98">
        <v>1</v>
      </c>
      <c r="F7" s="393" t="s">
        <v>259</v>
      </c>
      <c r="G7" s="387"/>
      <c r="H7" s="387"/>
      <c r="I7" s="387"/>
      <c r="J7" s="387"/>
      <c r="K7" s="394"/>
    </row>
    <row r="8" spans="2:11" ht="15" customHeight="1" x14ac:dyDescent="0.3">
      <c r="B8" s="398" t="s">
        <v>130</v>
      </c>
      <c r="C8" s="388"/>
      <c r="D8" s="98" t="s">
        <v>22</v>
      </c>
      <c r="E8" s="99">
        <v>200</v>
      </c>
      <c r="F8" s="399" t="s">
        <v>299</v>
      </c>
      <c r="G8" s="400"/>
      <c r="H8" s="400"/>
      <c r="I8" s="400"/>
      <c r="J8" s="400"/>
      <c r="K8" s="401"/>
    </row>
    <row r="9" spans="2:11" x14ac:dyDescent="0.3">
      <c r="B9" s="398" t="s">
        <v>132</v>
      </c>
      <c r="C9" s="388"/>
      <c r="D9" s="98" t="s">
        <v>117</v>
      </c>
      <c r="E9" s="124">
        <v>1</v>
      </c>
      <c r="F9" s="402"/>
      <c r="G9" s="403"/>
      <c r="H9" s="403"/>
      <c r="I9" s="403"/>
      <c r="J9" s="403"/>
      <c r="K9" s="404"/>
    </row>
    <row r="10" spans="2:11" x14ac:dyDescent="0.3">
      <c r="B10" s="398" t="s">
        <v>116</v>
      </c>
      <c r="C10" s="388"/>
      <c r="D10" s="98" t="s">
        <v>117</v>
      </c>
      <c r="E10" s="100">
        <v>0.1</v>
      </c>
      <c r="F10" s="405"/>
      <c r="G10" s="406"/>
      <c r="H10" s="406"/>
      <c r="I10" s="406"/>
      <c r="J10" s="406"/>
      <c r="K10" s="407"/>
    </row>
    <row r="11" spans="2:11" ht="15" customHeight="1" x14ac:dyDescent="0.3">
      <c r="B11" s="392" t="s">
        <v>133</v>
      </c>
      <c r="C11" s="388"/>
      <c r="D11" s="98" t="s">
        <v>13</v>
      </c>
      <c r="E11" s="101">
        <v>100</v>
      </c>
      <c r="F11" s="393" t="s">
        <v>119</v>
      </c>
      <c r="G11" s="387"/>
      <c r="H11" s="387"/>
      <c r="I11" s="387"/>
      <c r="J11" s="387"/>
      <c r="K11" s="394"/>
    </row>
    <row r="12" spans="2:11" ht="15" customHeight="1" x14ac:dyDescent="0.3">
      <c r="B12" s="392" t="s">
        <v>134</v>
      </c>
      <c r="C12" s="388"/>
      <c r="D12" s="98" t="s">
        <v>13</v>
      </c>
      <c r="E12" s="101">
        <v>4</v>
      </c>
      <c r="F12" s="393" t="s">
        <v>121</v>
      </c>
      <c r="G12" s="387"/>
      <c r="H12" s="387"/>
      <c r="I12" s="387"/>
      <c r="J12" s="387"/>
      <c r="K12" s="394"/>
    </row>
    <row r="13" spans="2:11" ht="15" customHeight="1" x14ac:dyDescent="0.3">
      <c r="B13" s="392" t="s">
        <v>135</v>
      </c>
      <c r="C13" s="388"/>
      <c r="D13" s="98" t="s">
        <v>13</v>
      </c>
      <c r="E13" s="98">
        <v>1</v>
      </c>
      <c r="F13" s="393" t="s">
        <v>123</v>
      </c>
      <c r="G13" s="387"/>
      <c r="H13" s="387"/>
      <c r="I13" s="387"/>
      <c r="J13" s="387"/>
      <c r="K13" s="394"/>
    </row>
    <row r="14" spans="2:11" ht="15" customHeight="1" x14ac:dyDescent="0.3">
      <c r="B14" s="392" t="s">
        <v>136</v>
      </c>
      <c r="C14" s="388"/>
      <c r="D14" s="98" t="s">
        <v>13</v>
      </c>
      <c r="E14" s="102">
        <v>1</v>
      </c>
      <c r="F14" s="393" t="s">
        <v>125</v>
      </c>
      <c r="G14" s="387"/>
      <c r="H14" s="387"/>
      <c r="I14" s="387"/>
      <c r="J14" s="387"/>
      <c r="K14" s="394"/>
    </row>
    <row r="15" spans="2:11" ht="15" customHeight="1" x14ac:dyDescent="0.3">
      <c r="B15" s="386" t="s">
        <v>80</v>
      </c>
      <c r="C15" s="387"/>
      <c r="D15" s="387"/>
      <c r="E15" s="387"/>
      <c r="F15" s="387"/>
      <c r="G15" s="387"/>
      <c r="H15" s="388"/>
      <c r="I15" s="395">
        <v>1</v>
      </c>
      <c r="J15" s="396"/>
      <c r="K15" s="397"/>
    </row>
    <row r="16" spans="2:11" ht="20.399999999999999" x14ac:dyDescent="0.3">
      <c r="B16" s="103" t="s">
        <v>81</v>
      </c>
      <c r="C16" s="104" t="s">
        <v>260</v>
      </c>
      <c r="D16" s="104" t="s">
        <v>35</v>
      </c>
      <c r="E16" s="104" t="s">
        <v>59</v>
      </c>
      <c r="F16" s="104" t="s">
        <v>82</v>
      </c>
      <c r="G16" s="104" t="s">
        <v>261</v>
      </c>
      <c r="H16" s="104" t="s">
        <v>84</v>
      </c>
      <c r="I16" s="104" t="s">
        <v>85</v>
      </c>
      <c r="J16" s="104" t="s">
        <v>86</v>
      </c>
      <c r="K16" s="105" t="s">
        <v>87</v>
      </c>
    </row>
    <row r="17" spans="2:11" x14ac:dyDescent="0.3">
      <c r="B17" s="106">
        <v>1</v>
      </c>
      <c r="C17" s="107" t="s">
        <v>88</v>
      </c>
      <c r="D17" s="108"/>
      <c r="E17" s="108"/>
      <c r="F17" s="108"/>
      <c r="G17" s="108"/>
      <c r="H17" s="108"/>
      <c r="I17" s="108"/>
      <c r="J17" s="108"/>
      <c r="K17" s="109"/>
    </row>
    <row r="18" spans="2:11" x14ac:dyDescent="0.3">
      <c r="B18" s="106" t="s">
        <v>89</v>
      </c>
      <c r="C18" s="108" t="s">
        <v>18</v>
      </c>
      <c r="D18" s="108" t="s">
        <v>5</v>
      </c>
      <c r="E18" s="108">
        <v>200</v>
      </c>
      <c r="F18" s="108">
        <v>1222</v>
      </c>
      <c r="G18" s="110">
        <f t="shared" ref="G18:G27" si="0">E18*F18</f>
        <v>244400</v>
      </c>
      <c r="H18" s="108">
        <f t="shared" ref="H18:H27" si="1">I$15</f>
        <v>1</v>
      </c>
      <c r="I18" s="110">
        <f t="shared" ref="I18:I27" si="2">G18*H18</f>
        <v>244400</v>
      </c>
      <c r="J18" s="110">
        <f t="shared" ref="J18:J27" si="3">I18-K18</f>
        <v>244400</v>
      </c>
      <c r="K18" s="125"/>
    </row>
    <row r="19" spans="2:11" x14ac:dyDescent="0.3">
      <c r="B19" s="106" t="s">
        <v>90</v>
      </c>
      <c r="C19" s="108" t="s">
        <v>19</v>
      </c>
      <c r="D19" s="108" t="s">
        <v>5</v>
      </c>
      <c r="E19" s="108">
        <v>200</v>
      </c>
      <c r="F19" s="108">
        <v>611</v>
      </c>
      <c r="G19" s="110">
        <f t="shared" si="0"/>
        <v>122200</v>
      </c>
      <c r="H19" s="108">
        <f t="shared" si="1"/>
        <v>1</v>
      </c>
      <c r="I19" s="110">
        <f t="shared" si="2"/>
        <v>122200</v>
      </c>
      <c r="J19" s="110">
        <f t="shared" si="3"/>
        <v>122200</v>
      </c>
      <c r="K19" s="125"/>
    </row>
    <row r="20" spans="2:11" x14ac:dyDescent="0.3">
      <c r="B20" s="106" t="s">
        <v>91</v>
      </c>
      <c r="C20" s="108" t="s">
        <v>20</v>
      </c>
      <c r="D20" s="108" t="s">
        <v>7</v>
      </c>
      <c r="E20" s="108">
        <v>200</v>
      </c>
      <c r="F20" s="108">
        <v>1222</v>
      </c>
      <c r="G20" s="110">
        <f t="shared" si="0"/>
        <v>244400</v>
      </c>
      <c r="H20" s="108">
        <f t="shared" si="1"/>
        <v>1</v>
      </c>
      <c r="I20" s="110">
        <f t="shared" si="2"/>
        <v>244400</v>
      </c>
      <c r="J20" s="110">
        <f t="shared" si="3"/>
        <v>244400</v>
      </c>
      <c r="K20" s="125"/>
    </row>
    <row r="21" spans="2:11" ht="15.75" customHeight="1" x14ac:dyDescent="0.3">
      <c r="B21" s="106" t="s">
        <v>92</v>
      </c>
      <c r="C21" s="108" t="s">
        <v>21</v>
      </c>
      <c r="D21" s="108" t="s">
        <v>22</v>
      </c>
      <c r="E21" s="108">
        <v>200</v>
      </c>
      <c r="F21" s="108">
        <v>1019</v>
      </c>
      <c r="G21" s="110">
        <f t="shared" si="0"/>
        <v>203800</v>
      </c>
      <c r="H21" s="108">
        <f t="shared" si="1"/>
        <v>1</v>
      </c>
      <c r="I21" s="110">
        <f t="shared" si="2"/>
        <v>203800</v>
      </c>
      <c r="J21" s="110">
        <f t="shared" si="3"/>
        <v>203800</v>
      </c>
      <c r="K21" s="125"/>
    </row>
    <row r="22" spans="2:11" ht="15.75" customHeight="1" x14ac:dyDescent="0.3">
      <c r="B22" s="106" t="s">
        <v>93</v>
      </c>
      <c r="C22" s="108" t="s">
        <v>23</v>
      </c>
      <c r="D22" s="108" t="s">
        <v>22</v>
      </c>
      <c r="E22" s="108">
        <v>200</v>
      </c>
      <c r="F22" s="108">
        <v>940</v>
      </c>
      <c r="G22" s="110">
        <f t="shared" si="0"/>
        <v>188000</v>
      </c>
      <c r="H22" s="108">
        <f t="shared" si="1"/>
        <v>1</v>
      </c>
      <c r="I22" s="110">
        <f t="shared" si="2"/>
        <v>188000</v>
      </c>
      <c r="J22" s="110">
        <f t="shared" si="3"/>
        <v>188000</v>
      </c>
      <c r="K22" s="125"/>
    </row>
    <row r="23" spans="2:11" ht="15.75" customHeight="1" x14ac:dyDescent="0.3">
      <c r="B23" s="106" t="s">
        <v>94</v>
      </c>
      <c r="C23" s="62" t="s">
        <v>28</v>
      </c>
      <c r="D23" s="11" t="s">
        <v>22</v>
      </c>
      <c r="E23" s="108">
        <v>20</v>
      </c>
      <c r="F23" s="108">
        <v>1222</v>
      </c>
      <c r="G23" s="110">
        <f t="shared" ref="G23" si="4">E23*F23</f>
        <v>24440</v>
      </c>
      <c r="H23" s="108">
        <f t="shared" ref="H23" si="5">I$15</f>
        <v>1</v>
      </c>
      <c r="I23" s="110">
        <f t="shared" ref="I23" si="6">G23*H23</f>
        <v>24440</v>
      </c>
      <c r="J23" s="110">
        <f t="shared" ref="J23" si="7">I23-K23</f>
        <v>24440</v>
      </c>
      <c r="K23" s="125"/>
    </row>
    <row r="24" spans="2:11" ht="15.75" customHeight="1" x14ac:dyDescent="0.3">
      <c r="B24" s="106" t="s">
        <v>95</v>
      </c>
      <c r="C24" s="108" t="s">
        <v>24</v>
      </c>
      <c r="D24" s="108" t="s">
        <v>22</v>
      </c>
      <c r="E24" s="108">
        <v>20</v>
      </c>
      <c r="F24" s="108">
        <v>1019</v>
      </c>
      <c r="G24" s="110">
        <f t="shared" si="0"/>
        <v>20380</v>
      </c>
      <c r="H24" s="108">
        <f t="shared" si="1"/>
        <v>1</v>
      </c>
      <c r="I24" s="110">
        <f t="shared" si="2"/>
        <v>20380</v>
      </c>
      <c r="J24" s="110">
        <f t="shared" si="3"/>
        <v>20380</v>
      </c>
      <c r="K24" s="125"/>
    </row>
    <row r="25" spans="2:11" ht="15.75" customHeight="1" x14ac:dyDescent="0.3">
      <c r="B25" s="106" t="s">
        <v>96</v>
      </c>
      <c r="C25" s="108" t="s">
        <v>25</v>
      </c>
      <c r="D25" s="108" t="s">
        <v>22</v>
      </c>
      <c r="E25" s="108">
        <v>200</v>
      </c>
      <c r="F25" s="108">
        <v>489</v>
      </c>
      <c r="G25" s="110">
        <f t="shared" si="0"/>
        <v>97800</v>
      </c>
      <c r="H25" s="108">
        <f t="shared" si="1"/>
        <v>1</v>
      </c>
      <c r="I25" s="110">
        <f t="shared" si="2"/>
        <v>97800</v>
      </c>
      <c r="J25" s="110">
        <f t="shared" si="3"/>
        <v>97800</v>
      </c>
      <c r="K25" s="125"/>
    </row>
    <row r="26" spans="2:11" ht="15.75" customHeight="1" x14ac:dyDescent="0.3">
      <c r="B26" s="106" t="s">
        <v>97</v>
      </c>
      <c r="C26" s="108" t="s">
        <v>26</v>
      </c>
      <c r="D26" s="108" t="s">
        <v>22</v>
      </c>
      <c r="E26" s="108">
        <v>200</v>
      </c>
      <c r="F26" s="108">
        <v>306</v>
      </c>
      <c r="G26" s="110">
        <f t="shared" si="0"/>
        <v>61200</v>
      </c>
      <c r="H26" s="108">
        <f t="shared" si="1"/>
        <v>1</v>
      </c>
      <c r="I26" s="110">
        <f t="shared" si="2"/>
        <v>61200</v>
      </c>
      <c r="J26" s="110">
        <f t="shared" si="3"/>
        <v>61200</v>
      </c>
      <c r="K26" s="125"/>
    </row>
    <row r="27" spans="2:11" ht="15.75" customHeight="1" x14ac:dyDescent="0.3">
      <c r="B27" s="106" t="s">
        <v>145</v>
      </c>
      <c r="C27" s="108" t="s">
        <v>27</v>
      </c>
      <c r="D27" s="108" t="s">
        <v>13</v>
      </c>
      <c r="E27" s="111">
        <v>506</v>
      </c>
      <c r="F27" s="108">
        <v>421</v>
      </c>
      <c r="G27" s="110">
        <f t="shared" si="0"/>
        <v>213026</v>
      </c>
      <c r="H27" s="108">
        <f t="shared" si="1"/>
        <v>1</v>
      </c>
      <c r="I27" s="110">
        <f t="shared" si="2"/>
        <v>213026</v>
      </c>
      <c r="J27" s="110">
        <f t="shared" si="3"/>
        <v>213026</v>
      </c>
      <c r="K27" s="125"/>
    </row>
    <row r="28" spans="2:11" ht="15.75" customHeight="1" x14ac:dyDescent="0.3">
      <c r="B28" s="386" t="s">
        <v>98</v>
      </c>
      <c r="C28" s="387"/>
      <c r="D28" s="388"/>
      <c r="E28" s="108"/>
      <c r="F28" s="108"/>
      <c r="G28" s="112">
        <f>SUM(G18:G27)</f>
        <v>1419646</v>
      </c>
      <c r="H28" s="112"/>
      <c r="I28" s="112">
        <f t="shared" ref="I28:K28" si="8">SUM(I18:I27)</f>
        <v>1419646</v>
      </c>
      <c r="J28" s="112">
        <f t="shared" si="8"/>
        <v>1419646</v>
      </c>
      <c r="K28" s="112">
        <f t="shared" si="8"/>
        <v>0</v>
      </c>
    </row>
    <row r="29" spans="2:11" ht="15.75" customHeight="1" x14ac:dyDescent="0.3">
      <c r="B29" s="106">
        <v>2</v>
      </c>
      <c r="C29" s="107" t="s">
        <v>99</v>
      </c>
      <c r="D29" s="108"/>
      <c r="E29" s="108"/>
      <c r="F29" s="108"/>
      <c r="G29" s="108"/>
      <c r="H29" s="108"/>
      <c r="I29" s="108"/>
      <c r="J29" s="108"/>
      <c r="K29" s="109"/>
    </row>
    <row r="30" spans="2:11" ht="15.75" customHeight="1" x14ac:dyDescent="0.3">
      <c r="B30" s="106" t="s">
        <v>100</v>
      </c>
      <c r="C30" s="108" t="s">
        <v>51</v>
      </c>
      <c r="D30" s="108" t="s">
        <v>35</v>
      </c>
      <c r="E30" s="108">
        <v>200</v>
      </c>
      <c r="F30" s="108"/>
      <c r="G30" s="110">
        <f t="shared" ref="G30:G34" si="9">E30*F30</f>
        <v>0</v>
      </c>
      <c r="H30" s="108">
        <f t="shared" ref="H30:H34" si="10">I$15</f>
        <v>1</v>
      </c>
      <c r="I30" s="110">
        <f t="shared" ref="I30:I34" si="11">G30*H30</f>
        <v>0</v>
      </c>
      <c r="J30" s="110">
        <f t="shared" ref="J30:J34" si="12">I30-K30</f>
        <v>0</v>
      </c>
      <c r="K30" s="109"/>
    </row>
    <row r="31" spans="2:11" ht="15.75" customHeight="1" x14ac:dyDescent="0.3">
      <c r="B31" s="106" t="s">
        <v>101</v>
      </c>
      <c r="C31" s="108" t="s">
        <v>36</v>
      </c>
      <c r="D31" s="108" t="s">
        <v>13</v>
      </c>
      <c r="E31" s="114">
        <v>100</v>
      </c>
      <c r="F31" s="110">
        <v>4000</v>
      </c>
      <c r="G31" s="110">
        <f t="shared" si="9"/>
        <v>400000</v>
      </c>
      <c r="H31" s="108">
        <f t="shared" si="10"/>
        <v>1</v>
      </c>
      <c r="I31" s="110">
        <f t="shared" si="11"/>
        <v>400000</v>
      </c>
      <c r="J31" s="110">
        <f t="shared" si="12"/>
        <v>400000</v>
      </c>
      <c r="K31" s="125"/>
    </row>
    <row r="32" spans="2:11" ht="15.75" customHeight="1" x14ac:dyDescent="0.3">
      <c r="B32" s="106" t="s">
        <v>102</v>
      </c>
      <c r="C32" s="108" t="s">
        <v>45</v>
      </c>
      <c r="D32" s="108" t="s">
        <v>13</v>
      </c>
      <c r="E32" s="115">
        <v>1</v>
      </c>
      <c r="F32" s="110">
        <v>68000</v>
      </c>
      <c r="G32" s="110">
        <f t="shared" si="9"/>
        <v>68000</v>
      </c>
      <c r="H32" s="108">
        <f t="shared" si="10"/>
        <v>1</v>
      </c>
      <c r="I32" s="110">
        <f t="shared" si="11"/>
        <v>68000</v>
      </c>
      <c r="J32" s="110">
        <f t="shared" si="12"/>
        <v>68000</v>
      </c>
      <c r="K32" s="125"/>
    </row>
    <row r="33" spans="2:14" ht="15.75" customHeight="1" x14ac:dyDescent="0.3">
      <c r="B33" s="106" t="s">
        <v>103</v>
      </c>
      <c r="C33" s="108" t="s">
        <v>47</v>
      </c>
      <c r="D33" s="108" t="s">
        <v>13</v>
      </c>
      <c r="E33" s="114">
        <v>4</v>
      </c>
      <c r="F33" s="110">
        <v>12500</v>
      </c>
      <c r="G33" s="110">
        <f t="shared" si="9"/>
        <v>50000</v>
      </c>
      <c r="H33" s="108">
        <f t="shared" si="10"/>
        <v>1</v>
      </c>
      <c r="I33" s="110">
        <f t="shared" si="11"/>
        <v>50000</v>
      </c>
      <c r="J33" s="110">
        <f t="shared" si="12"/>
        <v>50000</v>
      </c>
      <c r="K33" s="125"/>
    </row>
    <row r="34" spans="2:14" ht="15.75" customHeight="1" x14ac:dyDescent="0.3">
      <c r="B34" s="106" t="s">
        <v>104</v>
      </c>
      <c r="C34" s="108" t="s">
        <v>50</v>
      </c>
      <c r="D34" s="108" t="s">
        <v>13</v>
      </c>
      <c r="E34" s="108">
        <v>1</v>
      </c>
      <c r="F34" s="110">
        <v>38000</v>
      </c>
      <c r="G34" s="110">
        <f t="shared" si="9"/>
        <v>38000</v>
      </c>
      <c r="H34" s="108">
        <f t="shared" si="10"/>
        <v>1</v>
      </c>
      <c r="I34" s="110">
        <f t="shared" si="11"/>
        <v>38000</v>
      </c>
      <c r="J34" s="110">
        <f t="shared" si="12"/>
        <v>38000</v>
      </c>
      <c r="K34" s="125"/>
    </row>
    <row r="35" spans="2:14" ht="15.75" customHeight="1" x14ac:dyDescent="0.3">
      <c r="B35" s="386" t="s">
        <v>107</v>
      </c>
      <c r="C35" s="387"/>
      <c r="D35" s="388"/>
      <c r="E35" s="108"/>
      <c r="F35" s="108"/>
      <c r="G35" s="112">
        <f>SUM(G30:G34)</f>
        <v>556000</v>
      </c>
      <c r="H35" s="112"/>
      <c r="I35" s="112">
        <f t="shared" ref="I35:K35" si="13">SUM(I30:I34)</f>
        <v>556000</v>
      </c>
      <c r="J35" s="112">
        <f t="shared" si="13"/>
        <v>556000</v>
      </c>
      <c r="K35" s="112">
        <f t="shared" si="13"/>
        <v>0</v>
      </c>
    </row>
    <row r="36" spans="2:14" ht="15.75" customHeight="1" x14ac:dyDescent="0.3">
      <c r="B36" s="106">
        <v>3</v>
      </c>
      <c r="C36" s="107" t="s">
        <v>108</v>
      </c>
      <c r="D36" s="108"/>
      <c r="E36" s="108"/>
      <c r="F36" s="108"/>
      <c r="G36" s="108"/>
      <c r="H36" s="108"/>
      <c r="I36" s="108"/>
      <c r="J36" s="108"/>
      <c r="K36" s="109"/>
    </row>
    <row r="37" spans="2:14" ht="15.75" customHeight="1" x14ac:dyDescent="0.3">
      <c r="B37" s="106" t="s">
        <v>126</v>
      </c>
      <c r="C37" s="108" t="s">
        <v>0</v>
      </c>
      <c r="D37" s="116">
        <v>0.05</v>
      </c>
      <c r="E37" s="108">
        <v>1</v>
      </c>
      <c r="F37" s="110">
        <v>70982</v>
      </c>
      <c r="G37" s="110">
        <f t="shared" ref="G37:G38" si="14">E37*F37</f>
        <v>70982</v>
      </c>
      <c r="H37" s="108">
        <f t="shared" ref="H37:H38" si="15">I$15</f>
        <v>1</v>
      </c>
      <c r="I37" s="110">
        <f t="shared" ref="I37:I38" si="16">G37*H37</f>
        <v>70982</v>
      </c>
      <c r="J37" s="110">
        <f t="shared" ref="J37:J38" si="17">I37-K37</f>
        <v>70982</v>
      </c>
      <c r="K37" s="125"/>
      <c r="N37" s="63">
        <f>I28+I35+I39+I41</f>
        <v>2481502</v>
      </c>
    </row>
    <row r="38" spans="2:14" ht="15.75" customHeight="1" x14ac:dyDescent="0.3">
      <c r="B38" s="106" t="s">
        <v>109</v>
      </c>
      <c r="C38" s="108" t="s">
        <v>1</v>
      </c>
      <c r="D38" s="116">
        <v>0.2</v>
      </c>
      <c r="E38" s="108">
        <v>1</v>
      </c>
      <c r="F38" s="110">
        <v>111200</v>
      </c>
      <c r="G38" s="110">
        <f t="shared" si="14"/>
        <v>111200</v>
      </c>
      <c r="H38" s="108">
        <f t="shared" si="15"/>
        <v>1</v>
      </c>
      <c r="I38" s="110">
        <f t="shared" si="16"/>
        <v>111200</v>
      </c>
      <c r="J38" s="110">
        <f t="shared" si="17"/>
        <v>111200</v>
      </c>
      <c r="K38" s="125"/>
    </row>
    <row r="39" spans="2:14" ht="15.75" customHeight="1" x14ac:dyDescent="0.3">
      <c r="B39" s="386" t="s">
        <v>110</v>
      </c>
      <c r="C39" s="387"/>
      <c r="D39" s="388"/>
      <c r="E39" s="108"/>
      <c r="F39" s="108"/>
      <c r="G39" s="112">
        <f>SUM(G37:G38)</f>
        <v>182182</v>
      </c>
      <c r="H39" s="112"/>
      <c r="I39" s="112">
        <f t="shared" ref="I39:K39" si="18">SUM(I37:I38)</f>
        <v>182182</v>
      </c>
      <c r="J39" s="112">
        <f t="shared" si="18"/>
        <v>182182</v>
      </c>
      <c r="K39" s="112">
        <f t="shared" si="18"/>
        <v>0</v>
      </c>
    </row>
    <row r="40" spans="2:14" ht="15.75" customHeight="1" x14ac:dyDescent="0.3">
      <c r="B40" s="386" t="s">
        <v>111</v>
      </c>
      <c r="C40" s="387"/>
      <c r="D40" s="388"/>
      <c r="E40" s="108"/>
      <c r="F40" s="108"/>
      <c r="G40" s="112">
        <f>G39+G35+G28</f>
        <v>2157828</v>
      </c>
      <c r="H40" s="112"/>
      <c r="I40" s="112">
        <f t="shared" ref="I40:K40" si="19">I39+I35+I28</f>
        <v>2157828</v>
      </c>
      <c r="J40" s="112">
        <f t="shared" si="19"/>
        <v>2157828</v>
      </c>
      <c r="K40" s="113">
        <f t="shared" si="19"/>
        <v>0</v>
      </c>
    </row>
    <row r="41" spans="2:14" ht="15.75" customHeight="1" x14ac:dyDescent="0.3">
      <c r="B41" s="106">
        <v>4</v>
      </c>
      <c r="C41" s="108" t="s">
        <v>112</v>
      </c>
      <c r="D41" s="116">
        <v>0.15</v>
      </c>
      <c r="E41" s="108">
        <v>1</v>
      </c>
      <c r="F41" s="110">
        <v>323674</v>
      </c>
      <c r="G41" s="110">
        <f>E41*F41</f>
        <v>323674</v>
      </c>
      <c r="H41" s="108">
        <f>I$15</f>
        <v>1</v>
      </c>
      <c r="I41" s="110">
        <f>G41*H41</f>
        <v>323674</v>
      </c>
      <c r="J41" s="110">
        <f>I41-K41</f>
        <v>323674</v>
      </c>
      <c r="K41" s="125"/>
    </row>
    <row r="42" spans="2:14" ht="15.75" customHeight="1" thickBot="1" x14ac:dyDescent="0.35">
      <c r="B42" s="389" t="s">
        <v>85</v>
      </c>
      <c r="C42" s="390"/>
      <c r="D42" s="391"/>
      <c r="E42" s="117"/>
      <c r="F42" s="117"/>
      <c r="G42" s="118">
        <f>G40+G41</f>
        <v>2481502</v>
      </c>
      <c r="H42" s="118"/>
      <c r="I42" s="118">
        <f t="shared" ref="I42:K42" si="20">I40+I41</f>
        <v>2481502</v>
      </c>
      <c r="J42" s="118">
        <f t="shared" si="20"/>
        <v>2481502</v>
      </c>
      <c r="K42" s="119">
        <f t="shared" si="20"/>
        <v>0</v>
      </c>
    </row>
    <row r="43" spans="2:14" ht="15.75" customHeight="1" x14ac:dyDescent="0.3"/>
    <row r="44" spans="2:14" ht="15.75" customHeight="1" x14ac:dyDescent="0.3">
      <c r="G44" s="64"/>
    </row>
    <row r="45" spans="2:14" ht="15.75" customHeight="1" x14ac:dyDescent="0.3"/>
    <row r="46" spans="2:14" ht="15.75" customHeight="1" x14ac:dyDescent="0.3">
      <c r="G46" s="63"/>
    </row>
    <row r="47" spans="2:14" ht="15.75" customHeight="1" x14ac:dyDescent="0.3"/>
    <row r="48" spans="2:14" ht="15.75" customHeight="1" x14ac:dyDescent="0.3"/>
    <row r="49" ht="15.75" customHeight="1" x14ac:dyDescent="0.3"/>
  </sheetData>
  <mergeCells count="27">
    <mergeCell ref="B2:K2"/>
    <mergeCell ref="B3:K3"/>
    <mergeCell ref="B4:K4"/>
    <mergeCell ref="B5:K5"/>
    <mergeCell ref="B6:C6"/>
    <mergeCell ref="F6:K6"/>
    <mergeCell ref="B7:C7"/>
    <mergeCell ref="F7:K7"/>
    <mergeCell ref="B8:C8"/>
    <mergeCell ref="F8:K10"/>
    <mergeCell ref="B9:C9"/>
    <mergeCell ref="B10:C10"/>
    <mergeCell ref="B11:C11"/>
    <mergeCell ref="F11:K11"/>
    <mergeCell ref="B12:C12"/>
    <mergeCell ref="F12:K12"/>
    <mergeCell ref="B13:C13"/>
    <mergeCell ref="F13:K13"/>
    <mergeCell ref="B39:D39"/>
    <mergeCell ref="B40:D40"/>
    <mergeCell ref="B42:D42"/>
    <mergeCell ref="B14:C14"/>
    <mergeCell ref="F14:K14"/>
    <mergeCell ref="B15:H15"/>
    <mergeCell ref="I15:K15"/>
    <mergeCell ref="B28:D28"/>
    <mergeCell ref="B35:D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94"/>
  <sheetViews>
    <sheetView topLeftCell="A58" zoomScale="71" zoomScaleNormal="71" workbookViewId="0">
      <selection activeCell="I29" sqref="I29"/>
    </sheetView>
  </sheetViews>
  <sheetFormatPr baseColWidth="10" defaultColWidth="14.44140625" defaultRowHeight="14.4" x14ac:dyDescent="0.3"/>
  <cols>
    <col min="1" max="1" width="4.44140625" customWidth="1"/>
    <col min="2" max="2" width="7.5546875" customWidth="1"/>
    <col min="3" max="3" width="36.44140625" customWidth="1"/>
    <col min="4" max="4" width="9.6640625" customWidth="1"/>
    <col min="5" max="5" width="9.88671875" customWidth="1"/>
    <col min="6" max="6" width="11.6640625" customWidth="1"/>
    <col min="7" max="7" width="12.44140625" customWidth="1"/>
    <col min="8" max="8" width="9.6640625" customWidth="1"/>
    <col min="9" max="10" width="12.6640625" customWidth="1"/>
    <col min="11" max="11" width="14.109375" customWidth="1"/>
    <col min="12" max="26" width="10.6640625" customWidth="1"/>
  </cols>
  <sheetData>
    <row r="1" spans="2:11" ht="15" thickBot="1" x14ac:dyDescent="0.35"/>
    <row r="2" spans="2:11" x14ac:dyDescent="0.3">
      <c r="B2" s="439" t="s">
        <v>55</v>
      </c>
      <c r="C2" s="440"/>
      <c r="D2" s="440"/>
      <c r="E2" s="440"/>
      <c r="F2" s="440"/>
      <c r="G2" s="440"/>
      <c r="H2" s="440"/>
      <c r="I2" s="440"/>
      <c r="J2" s="440"/>
      <c r="K2" s="441"/>
    </row>
    <row r="3" spans="2:11" x14ac:dyDescent="0.3">
      <c r="B3" s="442" t="s">
        <v>296</v>
      </c>
      <c r="C3" s="403"/>
      <c r="D3" s="403"/>
      <c r="E3" s="403"/>
      <c r="F3" s="403"/>
      <c r="G3" s="403"/>
      <c r="H3" s="403"/>
      <c r="I3" s="403"/>
      <c r="J3" s="403"/>
      <c r="K3" s="436"/>
    </row>
    <row r="4" spans="2:11" x14ac:dyDescent="0.3">
      <c r="B4" s="442" t="s">
        <v>154</v>
      </c>
      <c r="C4" s="403"/>
      <c r="D4" s="403"/>
      <c r="E4" s="403"/>
      <c r="F4" s="403"/>
      <c r="G4" s="403"/>
      <c r="H4" s="403"/>
      <c r="I4" s="403"/>
      <c r="J4" s="403"/>
      <c r="K4" s="436"/>
    </row>
    <row r="5" spans="2:11" x14ac:dyDescent="0.3">
      <c r="B5" s="442" t="s">
        <v>57</v>
      </c>
      <c r="C5" s="403"/>
      <c r="D5" s="403"/>
      <c r="E5" s="403"/>
      <c r="F5" s="403"/>
      <c r="G5" s="403"/>
      <c r="H5" s="403"/>
      <c r="I5" s="403"/>
      <c r="J5" s="403"/>
      <c r="K5" s="436"/>
    </row>
    <row r="6" spans="2:11" x14ac:dyDescent="0.3">
      <c r="B6" s="443" t="s">
        <v>58</v>
      </c>
      <c r="C6" s="416"/>
      <c r="D6" s="194" t="s">
        <v>35</v>
      </c>
      <c r="E6" s="194" t="s">
        <v>59</v>
      </c>
      <c r="F6" s="444" t="s">
        <v>60</v>
      </c>
      <c r="G6" s="415"/>
      <c r="H6" s="415"/>
      <c r="I6" s="415"/>
      <c r="J6" s="415"/>
      <c r="K6" s="424"/>
    </row>
    <row r="7" spans="2:11" ht="15" customHeight="1" x14ac:dyDescent="0.3">
      <c r="B7" s="422" t="s">
        <v>61</v>
      </c>
      <c r="C7" s="416"/>
      <c r="D7" s="195" t="s">
        <v>128</v>
      </c>
      <c r="E7" s="195">
        <v>1</v>
      </c>
      <c r="F7" s="438" t="s">
        <v>155</v>
      </c>
      <c r="G7" s="429"/>
      <c r="H7" s="429"/>
      <c r="I7" s="429"/>
      <c r="J7" s="429"/>
      <c r="K7" s="430"/>
    </row>
    <row r="8" spans="2:11" x14ac:dyDescent="0.3">
      <c r="B8" s="422" t="s">
        <v>130</v>
      </c>
      <c r="C8" s="416"/>
      <c r="D8" s="195" t="s">
        <v>156</v>
      </c>
      <c r="E8" s="196">
        <v>200</v>
      </c>
      <c r="F8" s="435"/>
      <c r="G8" s="403"/>
      <c r="H8" s="403"/>
      <c r="I8" s="403"/>
      <c r="J8" s="403"/>
      <c r="K8" s="436"/>
    </row>
    <row r="9" spans="2:11" x14ac:dyDescent="0.3">
      <c r="B9" s="422" t="s">
        <v>132</v>
      </c>
      <c r="C9" s="416"/>
      <c r="D9" s="195" t="s">
        <v>117</v>
      </c>
      <c r="E9" s="197">
        <v>0.6</v>
      </c>
      <c r="F9" s="435"/>
      <c r="G9" s="403"/>
      <c r="H9" s="403"/>
      <c r="I9" s="403"/>
      <c r="J9" s="403"/>
      <c r="K9" s="436"/>
    </row>
    <row r="10" spans="2:11" x14ac:dyDescent="0.3">
      <c r="B10" s="422" t="s">
        <v>157</v>
      </c>
      <c r="C10" s="416"/>
      <c r="D10" s="195" t="s">
        <v>117</v>
      </c>
      <c r="E10" s="197">
        <v>0.4</v>
      </c>
      <c r="F10" s="435"/>
      <c r="G10" s="403"/>
      <c r="H10" s="403"/>
      <c r="I10" s="403"/>
      <c r="J10" s="403"/>
      <c r="K10" s="436"/>
    </row>
    <row r="11" spans="2:11" x14ac:dyDescent="0.3">
      <c r="B11" s="422" t="s">
        <v>116</v>
      </c>
      <c r="C11" s="416"/>
      <c r="D11" s="195" t="s">
        <v>117</v>
      </c>
      <c r="E11" s="198">
        <v>0.1</v>
      </c>
      <c r="F11" s="431"/>
      <c r="G11" s="417"/>
      <c r="H11" s="417"/>
      <c r="I11" s="417"/>
      <c r="J11" s="417"/>
      <c r="K11" s="432"/>
    </row>
    <row r="12" spans="2:11" ht="15" customHeight="1" x14ac:dyDescent="0.3">
      <c r="B12" s="433" t="s">
        <v>133</v>
      </c>
      <c r="C12" s="416"/>
      <c r="D12" s="195" t="s">
        <v>13</v>
      </c>
      <c r="E12" s="199">
        <v>100</v>
      </c>
      <c r="F12" s="423" t="s">
        <v>119</v>
      </c>
      <c r="G12" s="415"/>
      <c r="H12" s="415"/>
      <c r="I12" s="415"/>
      <c r="J12" s="415"/>
      <c r="K12" s="424"/>
    </row>
    <row r="13" spans="2:11" ht="15" customHeight="1" x14ac:dyDescent="0.3">
      <c r="B13" s="433" t="s">
        <v>134</v>
      </c>
      <c r="C13" s="416"/>
      <c r="D13" s="195" t="s">
        <v>13</v>
      </c>
      <c r="E13" s="199">
        <v>4</v>
      </c>
      <c r="F13" s="423" t="s">
        <v>121</v>
      </c>
      <c r="G13" s="415"/>
      <c r="H13" s="415"/>
      <c r="I13" s="415"/>
      <c r="J13" s="415"/>
      <c r="K13" s="424"/>
    </row>
    <row r="14" spans="2:11" ht="15" customHeight="1" x14ac:dyDescent="0.3">
      <c r="B14" s="433" t="s">
        <v>135</v>
      </c>
      <c r="C14" s="416"/>
      <c r="D14" s="195" t="s">
        <v>13</v>
      </c>
      <c r="E14" s="195">
        <v>1</v>
      </c>
      <c r="F14" s="423" t="s">
        <v>123</v>
      </c>
      <c r="G14" s="415"/>
      <c r="H14" s="415"/>
      <c r="I14" s="415"/>
      <c r="J14" s="415"/>
      <c r="K14" s="424"/>
    </row>
    <row r="15" spans="2:11" ht="15" customHeight="1" x14ac:dyDescent="0.3">
      <c r="B15" s="433" t="s">
        <v>136</v>
      </c>
      <c r="C15" s="416"/>
      <c r="D15" s="195" t="s">
        <v>13</v>
      </c>
      <c r="E15" s="200">
        <v>1</v>
      </c>
      <c r="F15" s="423" t="s">
        <v>125</v>
      </c>
      <c r="G15" s="415"/>
      <c r="H15" s="415"/>
      <c r="I15" s="415"/>
      <c r="J15" s="415"/>
      <c r="K15" s="424"/>
    </row>
    <row r="16" spans="2:11" ht="15" customHeight="1" x14ac:dyDescent="0.3">
      <c r="B16" s="422" t="s">
        <v>158</v>
      </c>
      <c r="C16" s="416"/>
      <c r="D16" s="195" t="s">
        <v>33</v>
      </c>
      <c r="E16" s="195">
        <v>600</v>
      </c>
      <c r="F16" s="434" t="s">
        <v>159</v>
      </c>
      <c r="G16" s="429"/>
      <c r="H16" s="429"/>
      <c r="I16" s="429"/>
      <c r="J16" s="429"/>
      <c r="K16" s="430"/>
    </row>
    <row r="17" spans="2:11" x14ac:dyDescent="0.3">
      <c r="B17" s="422" t="s">
        <v>63</v>
      </c>
      <c r="C17" s="416"/>
      <c r="D17" s="195" t="s">
        <v>33</v>
      </c>
      <c r="E17" s="195">
        <v>5</v>
      </c>
      <c r="F17" s="435"/>
      <c r="G17" s="403"/>
      <c r="H17" s="403"/>
      <c r="I17" s="403"/>
      <c r="J17" s="403"/>
      <c r="K17" s="436"/>
    </row>
    <row r="18" spans="2:11" x14ac:dyDescent="0.3">
      <c r="B18" s="422" t="s">
        <v>160</v>
      </c>
      <c r="C18" s="416"/>
      <c r="D18" s="195" t="s">
        <v>9</v>
      </c>
      <c r="E18" s="201">
        <v>120</v>
      </c>
      <c r="F18" s="435"/>
      <c r="G18" s="403"/>
      <c r="H18" s="403"/>
      <c r="I18" s="403"/>
      <c r="J18" s="403"/>
      <c r="K18" s="436"/>
    </row>
    <row r="19" spans="2:11" x14ac:dyDescent="0.3">
      <c r="B19" s="422" t="s">
        <v>161</v>
      </c>
      <c r="C19" s="416"/>
      <c r="D19" s="195" t="s">
        <v>33</v>
      </c>
      <c r="E19" s="201">
        <v>40</v>
      </c>
      <c r="F19" s="435"/>
      <c r="G19" s="403"/>
      <c r="H19" s="403"/>
      <c r="I19" s="403"/>
      <c r="J19" s="403"/>
      <c r="K19" s="436"/>
    </row>
    <row r="20" spans="2:11" x14ac:dyDescent="0.3">
      <c r="B20" s="422" t="s">
        <v>162</v>
      </c>
      <c r="C20" s="416"/>
      <c r="D20" s="195" t="s">
        <v>9</v>
      </c>
      <c r="E20" s="201">
        <v>15</v>
      </c>
      <c r="F20" s="431"/>
      <c r="G20" s="417"/>
      <c r="H20" s="417"/>
      <c r="I20" s="417"/>
      <c r="J20" s="417"/>
      <c r="K20" s="432"/>
    </row>
    <row r="21" spans="2:11" ht="15" customHeight="1" x14ac:dyDescent="0.3">
      <c r="B21" s="422" t="s">
        <v>163</v>
      </c>
      <c r="C21" s="416"/>
      <c r="D21" s="195" t="s">
        <v>69</v>
      </c>
      <c r="E21" s="201">
        <v>2</v>
      </c>
      <c r="F21" s="434" t="s">
        <v>164</v>
      </c>
      <c r="G21" s="429"/>
      <c r="H21" s="429"/>
      <c r="I21" s="429"/>
      <c r="J21" s="429"/>
      <c r="K21" s="430"/>
    </row>
    <row r="22" spans="2:11" ht="15.75" customHeight="1" x14ac:dyDescent="0.3">
      <c r="B22" s="422" t="s">
        <v>165</v>
      </c>
      <c r="C22" s="416"/>
      <c r="D22" s="195" t="s">
        <v>13</v>
      </c>
      <c r="E22" s="201">
        <v>60</v>
      </c>
      <c r="F22" s="431"/>
      <c r="G22" s="417"/>
      <c r="H22" s="417"/>
      <c r="I22" s="417"/>
      <c r="J22" s="417"/>
      <c r="K22" s="432"/>
    </row>
    <row r="23" spans="2:11" ht="15.75" customHeight="1" x14ac:dyDescent="0.3">
      <c r="B23" s="422" t="s">
        <v>166</v>
      </c>
      <c r="C23" s="416"/>
      <c r="D23" s="195" t="s">
        <v>13</v>
      </c>
      <c r="E23" s="201">
        <v>2</v>
      </c>
      <c r="F23" s="437"/>
      <c r="G23" s="415"/>
      <c r="H23" s="415"/>
      <c r="I23" s="415"/>
      <c r="J23" s="415"/>
      <c r="K23" s="424"/>
    </row>
    <row r="24" spans="2:11" ht="15" customHeight="1" x14ac:dyDescent="0.3">
      <c r="B24" s="422" t="s">
        <v>167</v>
      </c>
      <c r="C24" s="416"/>
      <c r="D24" s="195" t="s">
        <v>42</v>
      </c>
      <c r="E24" s="200">
        <v>1.8</v>
      </c>
      <c r="F24" s="428" t="s">
        <v>75</v>
      </c>
      <c r="G24" s="429"/>
      <c r="H24" s="429"/>
      <c r="I24" s="429"/>
      <c r="J24" s="429"/>
      <c r="K24" s="430"/>
    </row>
    <row r="25" spans="2:11" ht="15.75" customHeight="1" x14ac:dyDescent="0.3">
      <c r="B25" s="422" t="s">
        <v>76</v>
      </c>
      <c r="C25" s="416"/>
      <c r="D25" s="195" t="s">
        <v>42</v>
      </c>
      <c r="E25" s="200">
        <v>1.8</v>
      </c>
      <c r="F25" s="431"/>
      <c r="G25" s="417"/>
      <c r="H25" s="417"/>
      <c r="I25" s="417"/>
      <c r="J25" s="417"/>
      <c r="K25" s="432"/>
    </row>
    <row r="26" spans="2:11" ht="24" customHeight="1" x14ac:dyDescent="0.3">
      <c r="B26" s="422" t="s">
        <v>77</v>
      </c>
      <c r="C26" s="416"/>
      <c r="D26" s="195" t="s">
        <v>49</v>
      </c>
      <c r="E26" s="201">
        <v>1</v>
      </c>
      <c r="F26" s="423" t="s">
        <v>78</v>
      </c>
      <c r="G26" s="415"/>
      <c r="H26" s="415"/>
      <c r="I26" s="415"/>
      <c r="J26" s="415"/>
      <c r="K26" s="424"/>
    </row>
    <row r="27" spans="2:11" ht="25.5" customHeight="1" x14ac:dyDescent="0.3">
      <c r="B27" s="422" t="s">
        <v>168</v>
      </c>
      <c r="C27" s="416"/>
      <c r="D27" s="195" t="s">
        <v>34</v>
      </c>
      <c r="E27" s="195">
        <v>1</v>
      </c>
      <c r="F27" s="423" t="s">
        <v>169</v>
      </c>
      <c r="G27" s="415"/>
      <c r="H27" s="415"/>
      <c r="I27" s="415"/>
      <c r="J27" s="415"/>
      <c r="K27" s="424"/>
    </row>
    <row r="28" spans="2:11" ht="15.75" customHeight="1" x14ac:dyDescent="0.3">
      <c r="B28" s="414" t="s">
        <v>80</v>
      </c>
      <c r="C28" s="415"/>
      <c r="D28" s="415"/>
      <c r="E28" s="415"/>
      <c r="F28" s="415"/>
      <c r="G28" s="415"/>
      <c r="H28" s="416"/>
      <c r="I28" s="425">
        <v>3.6</v>
      </c>
      <c r="J28" s="426"/>
      <c r="K28" s="427"/>
    </row>
    <row r="29" spans="2:11" ht="27.75" customHeight="1" x14ac:dyDescent="0.3">
      <c r="B29" s="202" t="s">
        <v>81</v>
      </c>
      <c r="C29" s="203" t="s">
        <v>58</v>
      </c>
      <c r="D29" s="203" t="s">
        <v>35</v>
      </c>
      <c r="E29" s="203" t="s">
        <v>59</v>
      </c>
      <c r="F29" s="203" t="s">
        <v>82</v>
      </c>
      <c r="G29" s="203" t="s">
        <v>83</v>
      </c>
      <c r="H29" s="203" t="s">
        <v>84</v>
      </c>
      <c r="I29" s="203" t="s">
        <v>85</v>
      </c>
      <c r="J29" s="203" t="s">
        <v>86</v>
      </c>
      <c r="K29" s="204" t="s">
        <v>87</v>
      </c>
    </row>
    <row r="30" spans="2:11" ht="15.75" customHeight="1" x14ac:dyDescent="0.3">
      <c r="B30" s="46">
        <v>1</v>
      </c>
      <c r="C30" s="47" t="s">
        <v>88</v>
      </c>
      <c r="D30" s="48"/>
      <c r="E30" s="48"/>
      <c r="F30" s="48"/>
      <c r="G30" s="48"/>
      <c r="H30" s="48"/>
      <c r="I30" s="48"/>
      <c r="J30" s="48"/>
      <c r="K30" s="49"/>
    </row>
    <row r="31" spans="2:11" ht="15.75" customHeight="1" x14ac:dyDescent="0.3">
      <c r="B31" s="46" t="s">
        <v>89</v>
      </c>
      <c r="C31" s="48" t="s">
        <v>18</v>
      </c>
      <c r="D31" s="48" t="s">
        <v>5</v>
      </c>
      <c r="E31" s="51">
        <v>200</v>
      </c>
      <c r="F31" s="51">
        <v>1222</v>
      </c>
      <c r="G31" s="51">
        <f t="shared" ref="G31:G45" si="0">E31*F31</f>
        <v>244400</v>
      </c>
      <c r="H31" s="48">
        <f t="shared" ref="H31:H45" si="1">I$28</f>
        <v>3.6</v>
      </c>
      <c r="I31" s="51">
        <f t="shared" ref="I31:I45" si="2">G31*H31</f>
        <v>879840</v>
      </c>
      <c r="J31" s="51">
        <f t="shared" ref="J31:J45" si="3">I31-K31</f>
        <v>879840</v>
      </c>
      <c r="K31" s="49"/>
    </row>
    <row r="32" spans="2:11" ht="15.75" customHeight="1" x14ac:dyDescent="0.3">
      <c r="B32" s="46" t="s">
        <v>90</v>
      </c>
      <c r="C32" s="48" t="s">
        <v>19</v>
      </c>
      <c r="D32" s="48" t="s">
        <v>5</v>
      </c>
      <c r="E32" s="51">
        <v>200</v>
      </c>
      <c r="F32" s="51">
        <v>611</v>
      </c>
      <c r="G32" s="51">
        <f t="shared" si="0"/>
        <v>122200</v>
      </c>
      <c r="H32" s="48">
        <f t="shared" si="1"/>
        <v>3.6</v>
      </c>
      <c r="I32" s="51">
        <f t="shared" si="2"/>
        <v>439920</v>
      </c>
      <c r="J32" s="51">
        <f t="shared" si="3"/>
        <v>439920</v>
      </c>
      <c r="K32" s="49"/>
    </row>
    <row r="33" spans="2:11" ht="15.75" customHeight="1" x14ac:dyDescent="0.3">
      <c r="B33" s="46" t="s">
        <v>91</v>
      </c>
      <c r="C33" s="48" t="s">
        <v>20</v>
      </c>
      <c r="D33" s="48" t="s">
        <v>7</v>
      </c>
      <c r="E33" s="51">
        <v>200</v>
      </c>
      <c r="F33" s="51">
        <v>1222</v>
      </c>
      <c r="G33" s="51">
        <f t="shared" si="0"/>
        <v>244400</v>
      </c>
      <c r="H33" s="48">
        <f t="shared" si="1"/>
        <v>3.6</v>
      </c>
      <c r="I33" s="51">
        <f t="shared" si="2"/>
        <v>879840</v>
      </c>
      <c r="J33" s="51">
        <f t="shared" si="3"/>
        <v>879840</v>
      </c>
      <c r="K33" s="49"/>
    </row>
    <row r="34" spans="2:11" ht="15.75" customHeight="1" x14ac:dyDescent="0.3">
      <c r="B34" s="46" t="s">
        <v>92</v>
      </c>
      <c r="C34" s="48" t="s">
        <v>21</v>
      </c>
      <c r="D34" s="48" t="s">
        <v>22</v>
      </c>
      <c r="E34" s="51">
        <v>200</v>
      </c>
      <c r="F34" s="51">
        <v>940</v>
      </c>
      <c r="G34" s="51">
        <f t="shared" si="0"/>
        <v>188000</v>
      </c>
      <c r="H34" s="48">
        <f t="shared" si="1"/>
        <v>3.6</v>
      </c>
      <c r="I34" s="51">
        <f t="shared" si="2"/>
        <v>676800</v>
      </c>
      <c r="J34" s="51">
        <f t="shared" si="3"/>
        <v>676800</v>
      </c>
      <c r="K34" s="49"/>
    </row>
    <row r="35" spans="2:11" ht="15.75" customHeight="1" x14ac:dyDescent="0.3">
      <c r="B35" s="46" t="s">
        <v>93</v>
      </c>
      <c r="C35" s="48" t="s">
        <v>23</v>
      </c>
      <c r="D35" s="48" t="s">
        <v>22</v>
      </c>
      <c r="E35" s="51">
        <v>200</v>
      </c>
      <c r="F35" s="51">
        <v>940</v>
      </c>
      <c r="G35" s="51">
        <f t="shared" si="0"/>
        <v>188000</v>
      </c>
      <c r="H35" s="48">
        <f t="shared" si="1"/>
        <v>3.6</v>
      </c>
      <c r="I35" s="51">
        <f t="shared" si="2"/>
        <v>676800</v>
      </c>
      <c r="J35" s="51">
        <f t="shared" si="3"/>
        <v>676800</v>
      </c>
      <c r="K35" s="49"/>
    </row>
    <row r="36" spans="2:11" ht="15.75" customHeight="1" x14ac:dyDescent="0.3">
      <c r="B36" s="46" t="s">
        <v>94</v>
      </c>
      <c r="C36" s="205" t="s">
        <v>28</v>
      </c>
      <c r="D36" s="11" t="s">
        <v>22</v>
      </c>
      <c r="E36" s="48">
        <v>20</v>
      </c>
      <c r="F36" s="48">
        <v>1358</v>
      </c>
      <c r="G36" s="51">
        <f t="shared" si="0"/>
        <v>27160</v>
      </c>
      <c r="H36" s="48">
        <f t="shared" ref="H36" si="4">I$28</f>
        <v>3.6</v>
      </c>
      <c r="I36" s="51">
        <f t="shared" ref="I36" si="5">G36*H36</f>
        <v>97776</v>
      </c>
      <c r="J36" s="51">
        <f t="shared" ref="J36" si="6">I36-K36</f>
        <v>97776</v>
      </c>
      <c r="K36" s="49"/>
    </row>
    <row r="37" spans="2:11" ht="15.75" customHeight="1" x14ac:dyDescent="0.3">
      <c r="B37" s="46" t="s">
        <v>95</v>
      </c>
      <c r="C37" s="186" t="s">
        <v>24</v>
      </c>
      <c r="D37" s="48" t="s">
        <v>22</v>
      </c>
      <c r="E37" s="51">
        <v>20</v>
      </c>
      <c r="F37" s="51">
        <v>1019</v>
      </c>
      <c r="G37" s="51">
        <f t="shared" si="0"/>
        <v>20380</v>
      </c>
      <c r="H37" s="48">
        <f t="shared" si="1"/>
        <v>3.6</v>
      </c>
      <c r="I37" s="51">
        <f t="shared" si="2"/>
        <v>73368</v>
      </c>
      <c r="J37" s="51">
        <f t="shared" si="3"/>
        <v>73368</v>
      </c>
      <c r="K37" s="49"/>
    </row>
    <row r="38" spans="2:11" ht="15.75" customHeight="1" x14ac:dyDescent="0.3">
      <c r="B38" s="46" t="s">
        <v>96</v>
      </c>
      <c r="C38" s="48" t="s">
        <v>25</v>
      </c>
      <c r="D38" s="48" t="s">
        <v>22</v>
      </c>
      <c r="E38" s="51">
        <v>200</v>
      </c>
      <c r="F38" s="51">
        <v>489</v>
      </c>
      <c r="G38" s="51">
        <f t="shared" si="0"/>
        <v>97800</v>
      </c>
      <c r="H38" s="48">
        <f t="shared" si="1"/>
        <v>3.6</v>
      </c>
      <c r="I38" s="51">
        <f t="shared" si="2"/>
        <v>352080</v>
      </c>
      <c r="J38" s="51">
        <f t="shared" si="3"/>
        <v>352080</v>
      </c>
      <c r="K38" s="49"/>
    </row>
    <row r="39" spans="2:11" ht="15.75" customHeight="1" x14ac:dyDescent="0.3">
      <c r="B39" s="46" t="s">
        <v>97</v>
      </c>
      <c r="C39" s="48" t="s">
        <v>26</v>
      </c>
      <c r="D39" s="48" t="s">
        <v>22</v>
      </c>
      <c r="E39" s="51">
        <v>200</v>
      </c>
      <c r="F39" s="51">
        <v>421</v>
      </c>
      <c r="G39" s="51">
        <f t="shared" si="0"/>
        <v>84200</v>
      </c>
      <c r="H39" s="48">
        <f t="shared" si="1"/>
        <v>3.6</v>
      </c>
      <c r="I39" s="51">
        <f t="shared" si="2"/>
        <v>303120</v>
      </c>
      <c r="J39" s="51">
        <f t="shared" si="3"/>
        <v>303120</v>
      </c>
      <c r="K39" s="49"/>
    </row>
    <row r="40" spans="2:11" ht="15.75" customHeight="1" x14ac:dyDescent="0.3">
      <c r="B40" s="46" t="s">
        <v>145</v>
      </c>
      <c r="C40" s="48" t="s">
        <v>6</v>
      </c>
      <c r="D40" s="48" t="s">
        <v>7</v>
      </c>
      <c r="E40" s="51">
        <v>120</v>
      </c>
      <c r="F40" s="51">
        <v>3056</v>
      </c>
      <c r="G40" s="51">
        <f t="shared" si="0"/>
        <v>366720</v>
      </c>
      <c r="H40" s="48">
        <f t="shared" si="1"/>
        <v>3.6</v>
      </c>
      <c r="I40" s="51">
        <f t="shared" si="2"/>
        <v>1320192</v>
      </c>
      <c r="J40" s="51">
        <f t="shared" si="3"/>
        <v>1320192</v>
      </c>
      <c r="K40" s="49"/>
    </row>
    <row r="41" spans="2:11" ht="15.75" customHeight="1" x14ac:dyDescent="0.3">
      <c r="B41" s="46" t="s">
        <v>175</v>
      </c>
      <c r="C41" s="48" t="s">
        <v>8</v>
      </c>
      <c r="D41" s="48" t="s">
        <v>9</v>
      </c>
      <c r="E41" s="51">
        <v>135</v>
      </c>
      <c r="F41" s="51">
        <v>3056</v>
      </c>
      <c r="G41" s="51">
        <f t="shared" si="0"/>
        <v>412560</v>
      </c>
      <c r="H41" s="48">
        <f t="shared" si="1"/>
        <v>3.6</v>
      </c>
      <c r="I41" s="51">
        <f t="shared" si="2"/>
        <v>1485216</v>
      </c>
      <c r="J41" s="51">
        <f t="shared" si="3"/>
        <v>1485216</v>
      </c>
      <c r="K41" s="49"/>
    </row>
    <row r="42" spans="2:11" ht="15.75" customHeight="1" x14ac:dyDescent="0.3">
      <c r="B42" s="46" t="s">
        <v>176</v>
      </c>
      <c r="C42" s="48" t="s">
        <v>14</v>
      </c>
      <c r="D42" s="48" t="s">
        <v>9</v>
      </c>
      <c r="E42" s="51">
        <v>135</v>
      </c>
      <c r="F42" s="51">
        <v>1111</v>
      </c>
      <c r="G42" s="51">
        <f t="shared" si="0"/>
        <v>149985</v>
      </c>
      <c r="H42" s="48">
        <f t="shared" si="1"/>
        <v>3.6</v>
      </c>
      <c r="I42" s="51">
        <f t="shared" si="2"/>
        <v>539946</v>
      </c>
      <c r="J42" s="51">
        <f t="shared" si="3"/>
        <v>539946</v>
      </c>
      <c r="K42" s="49"/>
    </row>
    <row r="43" spans="2:11" ht="15.75" customHeight="1" x14ac:dyDescent="0.3">
      <c r="B43" s="46" t="s">
        <v>177</v>
      </c>
      <c r="C43" s="11" t="s">
        <v>12</v>
      </c>
      <c r="D43" s="11" t="s">
        <v>13</v>
      </c>
      <c r="E43" s="206">
        <v>2567</v>
      </c>
      <c r="F43" s="14">
        <v>679</v>
      </c>
      <c r="G43" s="14">
        <f t="shared" si="0"/>
        <v>1742993</v>
      </c>
      <c r="H43" s="48">
        <f t="shared" ref="H43" si="7">I$28</f>
        <v>3.6</v>
      </c>
      <c r="I43" s="51">
        <f t="shared" ref="I43" si="8">G43*H43</f>
        <v>6274774.7999999998</v>
      </c>
      <c r="J43" s="51">
        <f t="shared" ref="J43" si="9">I43-K43</f>
        <v>6274774.7999999998</v>
      </c>
      <c r="K43" s="49"/>
    </row>
    <row r="44" spans="2:11" ht="15.75" customHeight="1" x14ac:dyDescent="0.3">
      <c r="B44" s="46" t="s">
        <v>178</v>
      </c>
      <c r="C44" s="186" t="s">
        <v>27</v>
      </c>
      <c r="D44" s="48" t="s">
        <v>13</v>
      </c>
      <c r="E44" s="206">
        <v>506</v>
      </c>
      <c r="F44" s="51">
        <v>421</v>
      </c>
      <c r="G44" s="51">
        <f t="shared" si="0"/>
        <v>213026</v>
      </c>
      <c r="H44" s="48">
        <f t="shared" si="1"/>
        <v>3.6</v>
      </c>
      <c r="I44" s="51">
        <f t="shared" si="2"/>
        <v>766893.6</v>
      </c>
      <c r="J44" s="51">
        <f t="shared" si="3"/>
        <v>0</v>
      </c>
      <c r="K44" s="53">
        <f>I44</f>
        <v>766893.6</v>
      </c>
    </row>
    <row r="45" spans="2:11" ht="15.75" customHeight="1" x14ac:dyDescent="0.3">
      <c r="B45" s="46" t="s">
        <v>179</v>
      </c>
      <c r="C45" s="48" t="s">
        <v>32</v>
      </c>
      <c r="D45" s="48" t="s">
        <v>33</v>
      </c>
      <c r="E45" s="51">
        <v>600</v>
      </c>
      <c r="F45" s="51">
        <v>2445</v>
      </c>
      <c r="G45" s="51">
        <f t="shared" si="0"/>
        <v>1467000</v>
      </c>
      <c r="H45" s="48">
        <f t="shared" si="1"/>
        <v>3.6</v>
      </c>
      <c r="I45" s="51">
        <f t="shared" si="2"/>
        <v>5281200</v>
      </c>
      <c r="J45" s="51">
        <f t="shared" si="3"/>
        <v>5281200</v>
      </c>
      <c r="K45" s="49"/>
    </row>
    <row r="46" spans="2:11" ht="15.75" customHeight="1" x14ac:dyDescent="0.3">
      <c r="B46" s="414" t="s">
        <v>98</v>
      </c>
      <c r="C46" s="415"/>
      <c r="D46" s="416"/>
      <c r="E46" s="54"/>
      <c r="F46" s="54"/>
      <c r="G46" s="54">
        <f>SUM(G31:G45)</f>
        <v>5568824</v>
      </c>
      <c r="H46" s="54"/>
      <c r="I46" s="54">
        <f t="shared" ref="I46:K46" si="10">SUM(I31:I45)</f>
        <v>20047766.399999999</v>
      </c>
      <c r="J46" s="54">
        <f t="shared" si="10"/>
        <v>19280872.800000001</v>
      </c>
      <c r="K46" s="55">
        <f t="shared" si="10"/>
        <v>766893.6</v>
      </c>
    </row>
    <row r="47" spans="2:11" ht="15.75" customHeight="1" x14ac:dyDescent="0.3">
      <c r="B47" s="46">
        <v>2</v>
      </c>
      <c r="C47" s="47" t="s">
        <v>99</v>
      </c>
      <c r="D47" s="48"/>
      <c r="E47" s="48"/>
      <c r="F47" s="48"/>
      <c r="G47" s="48"/>
      <c r="H47" s="48"/>
      <c r="I47" s="48"/>
      <c r="J47" s="48"/>
      <c r="K47" s="49"/>
    </row>
    <row r="48" spans="2:11" ht="15.75" customHeight="1" x14ac:dyDescent="0.3">
      <c r="B48" s="46" t="s">
        <v>100</v>
      </c>
      <c r="C48" s="48" t="s">
        <v>51</v>
      </c>
      <c r="D48" s="48" t="s">
        <v>35</v>
      </c>
      <c r="E48" s="48">
        <v>200</v>
      </c>
      <c r="F48" s="51"/>
      <c r="G48" s="51">
        <f t="shared" ref="G48:G70" si="11">E48*F48</f>
        <v>0</v>
      </c>
      <c r="H48" s="48"/>
      <c r="I48" s="51">
        <f t="shared" ref="I48:I70" si="12">G48*H48</f>
        <v>0</v>
      </c>
      <c r="J48" s="51">
        <f t="shared" ref="J48:J70" si="13">I48-K48</f>
        <v>0</v>
      </c>
      <c r="K48" s="49"/>
    </row>
    <row r="49" spans="2:11" ht="15.75" customHeight="1" x14ac:dyDescent="0.3">
      <c r="B49" s="46" t="s">
        <v>101</v>
      </c>
      <c r="C49" s="48" t="s">
        <v>36</v>
      </c>
      <c r="D49" s="48" t="s">
        <v>13</v>
      </c>
      <c r="E49" s="56">
        <v>100</v>
      </c>
      <c r="F49" s="51">
        <v>4000</v>
      </c>
      <c r="G49" s="51">
        <f t="shared" si="11"/>
        <v>400000</v>
      </c>
      <c r="H49" s="48">
        <f t="shared" ref="H49:H70" si="14">I$28</f>
        <v>3.6</v>
      </c>
      <c r="I49" s="51">
        <f t="shared" si="12"/>
        <v>1440000</v>
      </c>
      <c r="J49" s="51">
        <f t="shared" si="13"/>
        <v>1440000</v>
      </c>
      <c r="K49" s="49"/>
    </row>
    <row r="50" spans="2:11" ht="15.75" customHeight="1" x14ac:dyDescent="0.3">
      <c r="B50" s="46" t="s">
        <v>102</v>
      </c>
      <c r="C50" s="48" t="s">
        <v>45</v>
      </c>
      <c r="D50" s="48" t="s">
        <v>13</v>
      </c>
      <c r="E50" s="57">
        <v>1</v>
      </c>
      <c r="F50" s="51">
        <v>68000</v>
      </c>
      <c r="G50" s="51">
        <f t="shared" si="11"/>
        <v>68000</v>
      </c>
      <c r="H50" s="48">
        <f t="shared" si="14"/>
        <v>3.6</v>
      </c>
      <c r="I50" s="51">
        <f t="shared" si="12"/>
        <v>244800</v>
      </c>
      <c r="J50" s="51">
        <f t="shared" si="13"/>
        <v>244800</v>
      </c>
      <c r="K50" s="49"/>
    </row>
    <row r="51" spans="2:11" ht="15.75" customHeight="1" x14ac:dyDescent="0.3">
      <c r="B51" s="46" t="s">
        <v>103</v>
      </c>
      <c r="C51" s="48" t="s">
        <v>47</v>
      </c>
      <c r="D51" s="48" t="s">
        <v>13</v>
      </c>
      <c r="E51" s="56">
        <v>4</v>
      </c>
      <c r="F51" s="51">
        <v>12500</v>
      </c>
      <c r="G51" s="51">
        <f t="shared" si="11"/>
        <v>50000</v>
      </c>
      <c r="H51" s="48">
        <f t="shared" si="14"/>
        <v>3.6</v>
      </c>
      <c r="I51" s="51">
        <f t="shared" si="12"/>
        <v>180000</v>
      </c>
      <c r="J51" s="51">
        <f t="shared" si="13"/>
        <v>180000</v>
      </c>
      <c r="K51" s="49"/>
    </row>
    <row r="52" spans="2:11" ht="15.75" customHeight="1" x14ac:dyDescent="0.3">
      <c r="B52" s="46" t="s">
        <v>104</v>
      </c>
      <c r="C52" s="48" t="s">
        <v>50</v>
      </c>
      <c r="D52" s="48" t="s">
        <v>13</v>
      </c>
      <c r="E52" s="48">
        <v>1</v>
      </c>
      <c r="F52" s="51">
        <v>38000</v>
      </c>
      <c r="G52" s="51">
        <f t="shared" si="11"/>
        <v>38000</v>
      </c>
      <c r="H52" s="48">
        <f t="shared" si="14"/>
        <v>3.6</v>
      </c>
      <c r="I52" s="51">
        <f t="shared" si="12"/>
        <v>136800</v>
      </c>
      <c r="J52" s="51">
        <f t="shared" si="13"/>
        <v>136800</v>
      </c>
      <c r="K52" s="49"/>
    </row>
    <row r="53" spans="2:11" ht="15.75" customHeight="1" x14ac:dyDescent="0.3">
      <c r="B53" s="46" t="s">
        <v>105</v>
      </c>
      <c r="C53" s="126" t="s">
        <v>53</v>
      </c>
      <c r="D53" s="48" t="s">
        <v>9</v>
      </c>
      <c r="E53" s="207">
        <v>135</v>
      </c>
      <c r="F53" s="51">
        <v>14000</v>
      </c>
      <c r="G53" s="51">
        <f t="shared" si="11"/>
        <v>1890000</v>
      </c>
      <c r="H53" s="48">
        <f t="shared" si="14"/>
        <v>3.6</v>
      </c>
      <c r="I53" s="51">
        <f t="shared" si="12"/>
        <v>6804000</v>
      </c>
      <c r="J53" s="51">
        <f t="shared" si="13"/>
        <v>6804000</v>
      </c>
      <c r="K53" s="49"/>
    </row>
    <row r="54" spans="2:11" ht="15.75" customHeight="1" x14ac:dyDescent="0.3">
      <c r="B54" s="46" t="s">
        <v>106</v>
      </c>
      <c r="C54" s="126" t="s">
        <v>170</v>
      </c>
      <c r="D54" s="48" t="s">
        <v>38</v>
      </c>
      <c r="E54" s="207">
        <v>60</v>
      </c>
      <c r="F54" s="51">
        <v>14000</v>
      </c>
      <c r="G54" s="51">
        <f t="shared" si="11"/>
        <v>840000</v>
      </c>
      <c r="H54" s="48">
        <f t="shared" si="14"/>
        <v>3.6</v>
      </c>
      <c r="I54" s="51">
        <f t="shared" si="12"/>
        <v>3024000</v>
      </c>
      <c r="J54" s="51">
        <f t="shared" si="13"/>
        <v>3024000</v>
      </c>
      <c r="K54" s="49"/>
    </row>
    <row r="55" spans="2:11" ht="15.75" customHeight="1" x14ac:dyDescent="0.3">
      <c r="B55" s="46" t="s">
        <v>171</v>
      </c>
      <c r="C55" s="126" t="s">
        <v>44</v>
      </c>
      <c r="D55" s="48" t="s">
        <v>13</v>
      </c>
      <c r="E55" s="207">
        <v>2</v>
      </c>
      <c r="F55" s="51">
        <v>12500</v>
      </c>
      <c r="G55" s="51">
        <f t="shared" si="11"/>
        <v>25000</v>
      </c>
      <c r="H55" s="48">
        <f t="shared" si="14"/>
        <v>3.6</v>
      </c>
      <c r="I55" s="51">
        <f t="shared" si="12"/>
        <v>90000</v>
      </c>
      <c r="J55" s="51">
        <f t="shared" si="13"/>
        <v>90000</v>
      </c>
      <c r="K55" s="49"/>
    </row>
    <row r="56" spans="2:11" ht="15.75" customHeight="1" x14ac:dyDescent="0.3">
      <c r="B56" s="46" t="s">
        <v>172</v>
      </c>
      <c r="C56" s="126" t="s">
        <v>46</v>
      </c>
      <c r="D56" s="48" t="s">
        <v>42</v>
      </c>
      <c r="E56" s="208">
        <v>1.8</v>
      </c>
      <c r="F56" s="51">
        <v>46000</v>
      </c>
      <c r="G56" s="51">
        <f t="shared" si="11"/>
        <v>82800</v>
      </c>
      <c r="H56" s="48">
        <f t="shared" si="14"/>
        <v>3.6</v>
      </c>
      <c r="I56" s="51">
        <f t="shared" si="12"/>
        <v>298080</v>
      </c>
      <c r="J56" s="51">
        <f t="shared" si="13"/>
        <v>298080</v>
      </c>
      <c r="K56" s="49"/>
    </row>
    <row r="57" spans="2:11" ht="15.75" customHeight="1" x14ac:dyDescent="0.3">
      <c r="B57" s="46" t="s">
        <v>173</v>
      </c>
      <c r="C57" s="324" t="s">
        <v>41</v>
      </c>
      <c r="D57" s="325" t="s">
        <v>42</v>
      </c>
      <c r="E57" s="57">
        <v>1.8</v>
      </c>
      <c r="F57" s="51">
        <v>15000</v>
      </c>
      <c r="G57" s="51">
        <f t="shared" si="11"/>
        <v>27000</v>
      </c>
      <c r="H57" s="48">
        <f t="shared" si="14"/>
        <v>3.6</v>
      </c>
      <c r="I57" s="51">
        <f t="shared" si="12"/>
        <v>97200</v>
      </c>
      <c r="J57" s="51">
        <f t="shared" si="13"/>
        <v>97200</v>
      </c>
      <c r="K57" s="49"/>
    </row>
    <row r="58" spans="2:11" ht="15.75" customHeight="1" x14ac:dyDescent="0.3">
      <c r="B58" s="323" t="s">
        <v>174</v>
      </c>
      <c r="C58" s="326" t="s">
        <v>287</v>
      </c>
      <c r="D58" s="166" t="s">
        <v>35</v>
      </c>
      <c r="E58" s="320">
        <v>1</v>
      </c>
      <c r="F58" s="51">
        <v>28000</v>
      </c>
      <c r="G58" s="51">
        <f t="shared" si="11"/>
        <v>28000</v>
      </c>
      <c r="H58" s="48">
        <f>I28</f>
        <v>3.6</v>
      </c>
      <c r="I58" s="51">
        <f t="shared" si="12"/>
        <v>100800</v>
      </c>
      <c r="J58" s="51">
        <f t="shared" si="13"/>
        <v>100800</v>
      </c>
      <c r="K58" s="49"/>
    </row>
    <row r="59" spans="2:11" ht="15.75" customHeight="1" x14ac:dyDescent="0.3">
      <c r="B59" s="323" t="s">
        <v>271</v>
      </c>
      <c r="C59" s="326" t="s">
        <v>276</v>
      </c>
      <c r="D59" s="166" t="s">
        <v>288</v>
      </c>
      <c r="E59" s="320">
        <v>3</v>
      </c>
      <c r="F59" s="51">
        <v>106000</v>
      </c>
      <c r="G59" s="51">
        <f t="shared" si="11"/>
        <v>318000</v>
      </c>
      <c r="H59" s="48">
        <f>I28</f>
        <v>3.6</v>
      </c>
      <c r="I59" s="51">
        <f t="shared" si="12"/>
        <v>1144800</v>
      </c>
      <c r="J59" s="51">
        <f t="shared" si="13"/>
        <v>1144800</v>
      </c>
      <c r="K59" s="49"/>
    </row>
    <row r="60" spans="2:11" ht="15.75" customHeight="1" x14ac:dyDescent="0.3">
      <c r="B60" s="323" t="s">
        <v>272</v>
      </c>
      <c r="C60" s="326" t="s">
        <v>286</v>
      </c>
      <c r="D60" s="166" t="s">
        <v>35</v>
      </c>
      <c r="E60" s="320">
        <v>1</v>
      </c>
      <c r="F60" s="51">
        <v>2650</v>
      </c>
      <c r="G60" s="51">
        <f t="shared" si="11"/>
        <v>2650</v>
      </c>
      <c r="H60" s="48">
        <f>I28</f>
        <v>3.6</v>
      </c>
      <c r="I60" s="51">
        <f t="shared" si="12"/>
        <v>9540</v>
      </c>
      <c r="J60" s="51">
        <f t="shared" si="13"/>
        <v>9540</v>
      </c>
      <c r="K60" s="49"/>
    </row>
    <row r="61" spans="2:11" ht="15.75" customHeight="1" x14ac:dyDescent="0.3">
      <c r="B61" s="323" t="s">
        <v>273</v>
      </c>
      <c r="C61" s="326" t="s">
        <v>277</v>
      </c>
      <c r="D61" s="166" t="s">
        <v>35</v>
      </c>
      <c r="E61" s="320">
        <v>1</v>
      </c>
      <c r="F61" s="51">
        <v>28833</v>
      </c>
      <c r="G61" s="51">
        <f t="shared" si="11"/>
        <v>28833</v>
      </c>
      <c r="H61" s="48">
        <f>I28</f>
        <v>3.6</v>
      </c>
      <c r="I61" s="51">
        <f t="shared" si="12"/>
        <v>103798.8</v>
      </c>
      <c r="J61" s="51">
        <f t="shared" si="13"/>
        <v>103798.8</v>
      </c>
      <c r="K61" s="49"/>
    </row>
    <row r="62" spans="2:11" ht="15.75" customHeight="1" x14ac:dyDescent="0.3">
      <c r="B62" s="323" t="s">
        <v>274</v>
      </c>
      <c r="C62" s="326" t="s">
        <v>278</v>
      </c>
      <c r="D62" s="166" t="s">
        <v>38</v>
      </c>
      <c r="E62" s="320">
        <v>1</v>
      </c>
      <c r="F62" s="51">
        <v>45500</v>
      </c>
      <c r="G62" s="51">
        <f t="shared" si="11"/>
        <v>45500</v>
      </c>
      <c r="H62" s="48">
        <f>I28</f>
        <v>3.6</v>
      </c>
      <c r="I62" s="51">
        <f t="shared" si="12"/>
        <v>163800</v>
      </c>
      <c r="J62" s="51">
        <f t="shared" si="13"/>
        <v>163800</v>
      </c>
      <c r="K62" s="49"/>
    </row>
    <row r="63" spans="2:11" ht="15.75" customHeight="1" x14ac:dyDescent="0.3">
      <c r="B63" s="323" t="s">
        <v>275</v>
      </c>
      <c r="C63" s="326" t="s">
        <v>279</v>
      </c>
      <c r="D63" s="166" t="s">
        <v>35</v>
      </c>
      <c r="E63" s="320">
        <v>1</v>
      </c>
      <c r="F63" s="51">
        <v>25000</v>
      </c>
      <c r="G63" s="51">
        <f t="shared" si="11"/>
        <v>25000</v>
      </c>
      <c r="H63" s="48">
        <f>I28</f>
        <v>3.6</v>
      </c>
      <c r="I63" s="51">
        <f t="shared" si="12"/>
        <v>90000</v>
      </c>
      <c r="J63" s="51">
        <f t="shared" si="13"/>
        <v>90000</v>
      </c>
      <c r="K63" s="49"/>
    </row>
    <row r="64" spans="2:11" ht="15.75" customHeight="1" x14ac:dyDescent="0.3">
      <c r="B64" s="323" t="s">
        <v>289</v>
      </c>
      <c r="C64" s="326" t="s">
        <v>280</v>
      </c>
      <c r="D64" s="166" t="s">
        <v>35</v>
      </c>
      <c r="E64" s="320">
        <v>1</v>
      </c>
      <c r="F64" s="51">
        <v>51500</v>
      </c>
      <c r="G64" s="51">
        <f t="shared" si="11"/>
        <v>51500</v>
      </c>
      <c r="H64" s="48">
        <f>I28</f>
        <v>3.6</v>
      </c>
      <c r="I64" s="51">
        <f t="shared" si="12"/>
        <v>185400</v>
      </c>
      <c r="J64" s="51">
        <f t="shared" si="13"/>
        <v>185400</v>
      </c>
      <c r="K64" s="49"/>
    </row>
    <row r="65" spans="2:11" ht="15.75" customHeight="1" x14ac:dyDescent="0.3">
      <c r="B65" s="323" t="s">
        <v>290</v>
      </c>
      <c r="C65" s="326" t="s">
        <v>285</v>
      </c>
      <c r="D65" s="166" t="s">
        <v>35</v>
      </c>
      <c r="E65" s="320">
        <v>1</v>
      </c>
      <c r="F65" s="51">
        <v>60000</v>
      </c>
      <c r="G65" s="51">
        <f t="shared" si="11"/>
        <v>60000</v>
      </c>
      <c r="H65" s="48">
        <f>I28</f>
        <v>3.6</v>
      </c>
      <c r="I65" s="51">
        <f t="shared" si="12"/>
        <v>216000</v>
      </c>
      <c r="J65" s="51">
        <f t="shared" si="13"/>
        <v>216000</v>
      </c>
      <c r="K65" s="49"/>
    </row>
    <row r="66" spans="2:11" ht="15.75" customHeight="1" x14ac:dyDescent="0.3">
      <c r="B66" s="323" t="s">
        <v>291</v>
      </c>
      <c r="C66" s="326" t="s">
        <v>281</v>
      </c>
      <c r="D66" s="166" t="s">
        <v>288</v>
      </c>
      <c r="E66" s="320">
        <v>1</v>
      </c>
      <c r="F66" s="51">
        <v>54200</v>
      </c>
      <c r="G66" s="51">
        <f t="shared" si="11"/>
        <v>54200</v>
      </c>
      <c r="H66" s="48">
        <f t="shared" si="14"/>
        <v>3.6</v>
      </c>
      <c r="I66" s="51">
        <f t="shared" si="12"/>
        <v>195120</v>
      </c>
      <c r="J66" s="51">
        <f t="shared" si="13"/>
        <v>195120</v>
      </c>
      <c r="K66" s="49"/>
    </row>
    <row r="67" spans="2:11" ht="15.75" customHeight="1" x14ac:dyDescent="0.3">
      <c r="B67" s="323" t="s">
        <v>292</v>
      </c>
      <c r="C67" s="326" t="s">
        <v>282</v>
      </c>
      <c r="D67" s="166" t="s">
        <v>288</v>
      </c>
      <c r="E67" s="320">
        <v>1</v>
      </c>
      <c r="F67" s="51">
        <v>28000</v>
      </c>
      <c r="G67" s="51">
        <f t="shared" si="11"/>
        <v>28000</v>
      </c>
      <c r="H67" s="48">
        <f t="shared" si="14"/>
        <v>3.6</v>
      </c>
      <c r="I67" s="51">
        <f t="shared" si="12"/>
        <v>100800</v>
      </c>
      <c r="J67" s="51">
        <f t="shared" si="13"/>
        <v>100800</v>
      </c>
      <c r="K67" s="49"/>
    </row>
    <row r="68" spans="2:11" ht="15.75" customHeight="1" x14ac:dyDescent="0.3">
      <c r="B68" s="323" t="s">
        <v>293</v>
      </c>
      <c r="C68" s="326" t="s">
        <v>270</v>
      </c>
      <c r="D68" s="166" t="s">
        <v>35</v>
      </c>
      <c r="E68" s="320">
        <v>1</v>
      </c>
      <c r="F68" s="51">
        <v>30495</v>
      </c>
      <c r="G68" s="51">
        <f t="shared" si="11"/>
        <v>30495</v>
      </c>
      <c r="H68" s="48">
        <f t="shared" si="14"/>
        <v>3.6</v>
      </c>
      <c r="I68" s="51">
        <f t="shared" si="12"/>
        <v>109782</v>
      </c>
      <c r="J68" s="51">
        <f t="shared" si="13"/>
        <v>109782</v>
      </c>
      <c r="K68" s="49"/>
    </row>
    <row r="69" spans="2:11" ht="34.5" customHeight="1" x14ac:dyDescent="0.3">
      <c r="B69" s="323" t="s">
        <v>294</v>
      </c>
      <c r="C69" s="327" t="s">
        <v>283</v>
      </c>
      <c r="D69" s="328" t="s">
        <v>34</v>
      </c>
      <c r="E69" s="321">
        <v>1</v>
      </c>
      <c r="F69" s="322">
        <v>39800</v>
      </c>
      <c r="G69" s="322">
        <f t="shared" si="11"/>
        <v>39800</v>
      </c>
      <c r="H69" s="48">
        <f t="shared" si="14"/>
        <v>3.6</v>
      </c>
      <c r="I69" s="51">
        <f t="shared" si="12"/>
        <v>143280</v>
      </c>
      <c r="J69" s="51">
        <f t="shared" si="13"/>
        <v>143280</v>
      </c>
      <c r="K69" s="49"/>
    </row>
    <row r="70" spans="2:11" ht="15.75" customHeight="1" x14ac:dyDescent="0.3">
      <c r="B70" s="323" t="s">
        <v>295</v>
      </c>
      <c r="C70" s="326" t="s">
        <v>284</v>
      </c>
      <c r="D70" s="166" t="s">
        <v>35</v>
      </c>
      <c r="E70" s="320">
        <v>2</v>
      </c>
      <c r="F70" s="51">
        <v>6400</v>
      </c>
      <c r="G70" s="51">
        <f t="shared" si="11"/>
        <v>12800</v>
      </c>
      <c r="H70" s="48">
        <f t="shared" si="14"/>
        <v>3.6</v>
      </c>
      <c r="I70" s="51">
        <f t="shared" si="12"/>
        <v>46080</v>
      </c>
      <c r="J70" s="51">
        <f t="shared" si="13"/>
        <v>46080</v>
      </c>
      <c r="K70" s="49"/>
    </row>
    <row r="71" spans="2:11" ht="15.75" customHeight="1" x14ac:dyDescent="0.3">
      <c r="B71" s="414" t="s">
        <v>107</v>
      </c>
      <c r="C71" s="417"/>
      <c r="D71" s="418"/>
      <c r="E71" s="48"/>
      <c r="F71" s="51"/>
      <c r="G71" s="54">
        <f>SUM(G48:G70)</f>
        <v>4145578</v>
      </c>
      <c r="H71" s="54"/>
      <c r="I71" s="54">
        <f>SUM(I48:I57)</f>
        <v>12314880</v>
      </c>
      <c r="J71" s="54">
        <f>SUM(J48:J57)</f>
        <v>12314880</v>
      </c>
      <c r="K71" s="55">
        <f>SUM(K48:K57)</f>
        <v>0</v>
      </c>
    </row>
    <row r="72" spans="2:11" ht="15.75" customHeight="1" x14ac:dyDescent="0.3">
      <c r="B72" s="46">
        <v>3</v>
      </c>
      <c r="C72" s="47" t="s">
        <v>108</v>
      </c>
      <c r="D72" s="48"/>
      <c r="E72" s="48"/>
      <c r="F72" s="48"/>
      <c r="G72" s="48"/>
      <c r="H72" s="48"/>
      <c r="I72" s="48"/>
      <c r="J72" s="48"/>
      <c r="K72" s="49"/>
    </row>
    <row r="73" spans="2:11" ht="15.75" customHeight="1" x14ac:dyDescent="0.3">
      <c r="B73" s="46" t="s">
        <v>126</v>
      </c>
      <c r="C73" s="48" t="s">
        <v>0</v>
      </c>
      <c r="D73" s="58">
        <v>0.05</v>
      </c>
      <c r="E73" s="48">
        <v>1</v>
      </c>
      <c r="F73" s="51">
        <v>278441</v>
      </c>
      <c r="G73" s="51">
        <f t="shared" ref="G73:G74" si="15">E73*F73</f>
        <v>278441</v>
      </c>
      <c r="H73" s="48">
        <f t="shared" ref="H73:H74" si="16">I$28</f>
        <v>3.6</v>
      </c>
      <c r="I73" s="51">
        <f t="shared" ref="I73:I74" si="17">G73*H73</f>
        <v>1002387.6</v>
      </c>
      <c r="J73" s="51">
        <f t="shared" ref="J73:J74" si="18">I73-K73</f>
        <v>0</v>
      </c>
      <c r="K73" s="53">
        <f t="shared" ref="K73:K74" si="19">I73</f>
        <v>1002387.6</v>
      </c>
    </row>
    <row r="74" spans="2:11" ht="15.75" customHeight="1" x14ac:dyDescent="0.3">
      <c r="B74" s="46" t="s">
        <v>109</v>
      </c>
      <c r="C74" s="48" t="s">
        <v>1</v>
      </c>
      <c r="D74" s="58">
        <v>0.2</v>
      </c>
      <c r="E74" s="48">
        <v>1</v>
      </c>
      <c r="F74" s="51">
        <v>829116</v>
      </c>
      <c r="G74" s="51">
        <f t="shared" si="15"/>
        <v>829116</v>
      </c>
      <c r="H74" s="48">
        <f t="shared" si="16"/>
        <v>3.6</v>
      </c>
      <c r="I74" s="51">
        <f t="shared" si="17"/>
        <v>2984817.6</v>
      </c>
      <c r="J74" s="51">
        <f t="shared" si="18"/>
        <v>0</v>
      </c>
      <c r="K74" s="53">
        <f t="shared" si="19"/>
        <v>2984817.6</v>
      </c>
    </row>
    <row r="75" spans="2:11" ht="15.75" customHeight="1" x14ac:dyDescent="0.3">
      <c r="B75" s="414" t="s">
        <v>110</v>
      </c>
      <c r="C75" s="415"/>
      <c r="D75" s="416"/>
      <c r="E75" s="48"/>
      <c r="F75" s="48"/>
      <c r="G75" s="54">
        <f>SUM(G73:G74)</f>
        <v>1107557</v>
      </c>
      <c r="H75" s="54"/>
      <c r="I75" s="54">
        <f t="shared" ref="I75:K75" si="20">SUM(I73:I74)</f>
        <v>3987205.2</v>
      </c>
      <c r="J75" s="54">
        <f t="shared" si="20"/>
        <v>0</v>
      </c>
      <c r="K75" s="55">
        <f t="shared" si="20"/>
        <v>3987205.2</v>
      </c>
    </row>
    <row r="76" spans="2:11" ht="15.75" customHeight="1" x14ac:dyDescent="0.3">
      <c r="B76" s="414" t="s">
        <v>111</v>
      </c>
      <c r="C76" s="415"/>
      <c r="D76" s="416"/>
      <c r="E76" s="48"/>
      <c r="F76" s="48"/>
      <c r="G76" s="54">
        <f>G75+G71+G46</f>
        <v>10821959</v>
      </c>
      <c r="H76" s="54"/>
      <c r="I76" s="54">
        <f>I75+I71+I46</f>
        <v>36349851.599999994</v>
      </c>
      <c r="J76" s="54">
        <f>J75+J71+J46</f>
        <v>31595752.800000001</v>
      </c>
      <c r="K76" s="55">
        <f>K75+K71+K46</f>
        <v>4754098.8</v>
      </c>
    </row>
    <row r="77" spans="2:11" ht="15.75" customHeight="1" x14ac:dyDescent="0.3">
      <c r="B77" s="46">
        <v>4</v>
      </c>
      <c r="C77" s="48" t="s">
        <v>112</v>
      </c>
      <c r="D77" s="58">
        <v>0.15</v>
      </c>
      <c r="E77" s="48">
        <v>1</v>
      </c>
      <c r="F77" s="51">
        <v>1623294</v>
      </c>
      <c r="G77" s="51">
        <f>E77*F77</f>
        <v>1623294</v>
      </c>
      <c r="H77" s="48">
        <f>I$28</f>
        <v>3.6</v>
      </c>
      <c r="I77" s="51">
        <f>G77*H77</f>
        <v>5843858.4000000004</v>
      </c>
      <c r="J77" s="51">
        <f>I77-K77</f>
        <v>0</v>
      </c>
      <c r="K77" s="53">
        <f>I77</f>
        <v>5843858.4000000004</v>
      </c>
    </row>
    <row r="78" spans="2:11" ht="15.75" customHeight="1" thickBot="1" x14ac:dyDescent="0.35">
      <c r="B78" s="419" t="s">
        <v>85</v>
      </c>
      <c r="C78" s="420"/>
      <c r="D78" s="421"/>
      <c r="E78" s="59"/>
      <c r="F78" s="59"/>
      <c r="G78" s="60">
        <f>G77+G76</f>
        <v>12445253</v>
      </c>
      <c r="H78" s="60"/>
      <c r="I78" s="60">
        <f t="shared" ref="I78:K78" si="21">I77+I76</f>
        <v>42193709.999999993</v>
      </c>
      <c r="J78" s="60">
        <f t="shared" si="21"/>
        <v>31595752.800000001</v>
      </c>
      <c r="K78" s="61">
        <f t="shared" si="21"/>
        <v>10597957.199999999</v>
      </c>
    </row>
    <row r="79" spans="2:11" ht="15.75" customHeight="1" x14ac:dyDescent="0.3"/>
    <row r="80" spans="2:11" ht="15.75" customHeight="1" x14ac:dyDescent="0.3">
      <c r="G80" s="64"/>
      <c r="I80" s="121">
        <f>G78*H77</f>
        <v>44802910.800000004</v>
      </c>
    </row>
    <row r="81" spans="7:7" ht="15.75" customHeight="1" x14ac:dyDescent="0.3"/>
    <row r="82" spans="7:7" ht="15.75" customHeight="1" x14ac:dyDescent="0.3">
      <c r="G82" s="121"/>
    </row>
    <row r="83" spans="7:7" ht="15.75" customHeight="1" x14ac:dyDescent="0.3"/>
    <row r="84" spans="7:7" ht="15.75" customHeight="1" x14ac:dyDescent="0.3">
      <c r="G84" s="121"/>
    </row>
    <row r="85" spans="7:7" ht="15.75" customHeight="1" x14ac:dyDescent="0.3"/>
    <row r="86" spans="7:7" ht="15.75" customHeight="1" x14ac:dyDescent="0.3"/>
    <row r="87" spans="7:7" ht="15.75" customHeight="1" x14ac:dyDescent="0.3"/>
    <row r="88" spans="7:7" ht="15.75" customHeight="1" x14ac:dyDescent="0.3"/>
    <row r="89" spans="7:7" ht="15.75" customHeight="1" x14ac:dyDescent="0.3"/>
    <row r="90" spans="7:7" ht="15.75" customHeight="1" x14ac:dyDescent="0.3"/>
    <row r="91" spans="7:7" ht="15.75" customHeight="1" x14ac:dyDescent="0.3"/>
    <row r="92" spans="7:7" ht="15.75" customHeight="1" x14ac:dyDescent="0.3"/>
    <row r="93" spans="7:7" ht="15.75" customHeight="1" x14ac:dyDescent="0.3"/>
    <row r="94" spans="7:7" ht="15.75" customHeight="1" x14ac:dyDescent="0.3"/>
  </sheetData>
  <mergeCells count="45">
    <mergeCell ref="B2:K2"/>
    <mergeCell ref="B3:K3"/>
    <mergeCell ref="B4:K4"/>
    <mergeCell ref="B5:K5"/>
    <mergeCell ref="B6:C6"/>
    <mergeCell ref="F6:K6"/>
    <mergeCell ref="B7:C7"/>
    <mergeCell ref="F7:K11"/>
    <mergeCell ref="B8:C8"/>
    <mergeCell ref="B9:C9"/>
    <mergeCell ref="B10:C10"/>
    <mergeCell ref="B11:C11"/>
    <mergeCell ref="B12:C12"/>
    <mergeCell ref="F12:K12"/>
    <mergeCell ref="B13:C13"/>
    <mergeCell ref="F13:K13"/>
    <mergeCell ref="B14:C14"/>
    <mergeCell ref="F14:K14"/>
    <mergeCell ref="B24:C24"/>
    <mergeCell ref="F24:K25"/>
    <mergeCell ref="B25:C25"/>
    <mergeCell ref="B15:C15"/>
    <mergeCell ref="F15:K15"/>
    <mergeCell ref="B16:C16"/>
    <mergeCell ref="F16:K20"/>
    <mergeCell ref="B17:C17"/>
    <mergeCell ref="B18:C18"/>
    <mergeCell ref="B19:C19"/>
    <mergeCell ref="B20:C20"/>
    <mergeCell ref="B21:C21"/>
    <mergeCell ref="F21:K22"/>
    <mergeCell ref="B22:C22"/>
    <mergeCell ref="B23:C23"/>
    <mergeCell ref="F23:K23"/>
    <mergeCell ref="B26:C26"/>
    <mergeCell ref="F26:K26"/>
    <mergeCell ref="B27:C27"/>
    <mergeCell ref="F27:K27"/>
    <mergeCell ref="B28:H28"/>
    <mergeCell ref="I28:K28"/>
    <mergeCell ref="B46:D46"/>
    <mergeCell ref="B71:D71"/>
    <mergeCell ref="B75:D75"/>
    <mergeCell ref="B76:D76"/>
    <mergeCell ref="B78:D78"/>
  </mergeCells>
  <phoneticPr fontId="3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8"/>
  <sheetViews>
    <sheetView topLeftCell="A2" zoomScale="70" zoomScaleNormal="70" workbookViewId="0">
      <selection activeCell="I16" sqref="I16"/>
    </sheetView>
  </sheetViews>
  <sheetFormatPr baseColWidth="10" defaultColWidth="14.44140625" defaultRowHeight="14.4" x14ac:dyDescent="0.3"/>
  <cols>
    <col min="1" max="1" width="4.6640625" customWidth="1"/>
    <col min="2" max="2" width="7" customWidth="1"/>
    <col min="3" max="3" width="27.44140625" customWidth="1"/>
    <col min="4" max="4" width="8.44140625" customWidth="1"/>
    <col min="5" max="5" width="8.6640625" customWidth="1"/>
    <col min="6" max="6" width="10.44140625" customWidth="1"/>
    <col min="7" max="7" width="11.5546875" customWidth="1"/>
    <col min="8" max="8" width="10.6640625" customWidth="1"/>
    <col min="9" max="10" width="12.6640625" customWidth="1"/>
    <col min="11" max="11" width="13.109375" customWidth="1"/>
    <col min="12" max="26" width="10.6640625" customWidth="1"/>
  </cols>
  <sheetData>
    <row r="1" spans="2:11" ht="15" customHeight="1" thickBot="1" x14ac:dyDescent="0.35"/>
    <row r="2" spans="2:11" x14ac:dyDescent="0.3">
      <c r="B2" s="446" t="s">
        <v>55</v>
      </c>
      <c r="C2" s="440"/>
      <c r="D2" s="440"/>
      <c r="E2" s="440"/>
      <c r="F2" s="440"/>
      <c r="G2" s="440"/>
      <c r="H2" s="440"/>
      <c r="I2" s="440"/>
      <c r="J2" s="440"/>
      <c r="K2" s="441"/>
    </row>
    <row r="3" spans="2:11" x14ac:dyDescent="0.3">
      <c r="B3" s="411" t="s">
        <v>296</v>
      </c>
      <c r="C3" s="403"/>
      <c r="D3" s="403"/>
      <c r="E3" s="403"/>
      <c r="F3" s="403"/>
      <c r="G3" s="403"/>
      <c r="H3" s="403"/>
      <c r="I3" s="403"/>
      <c r="J3" s="403"/>
      <c r="K3" s="436"/>
    </row>
    <row r="4" spans="2:11" x14ac:dyDescent="0.3">
      <c r="B4" s="447" t="s">
        <v>127</v>
      </c>
      <c r="C4" s="403"/>
      <c r="D4" s="403"/>
      <c r="E4" s="403"/>
      <c r="F4" s="403"/>
      <c r="G4" s="403"/>
      <c r="H4" s="403"/>
      <c r="I4" s="403"/>
      <c r="J4" s="403"/>
      <c r="K4" s="436"/>
    </row>
    <row r="5" spans="2:11" x14ac:dyDescent="0.3">
      <c r="B5" s="447" t="s">
        <v>57</v>
      </c>
      <c r="C5" s="403"/>
      <c r="D5" s="403"/>
      <c r="E5" s="403"/>
      <c r="F5" s="403"/>
      <c r="G5" s="403"/>
      <c r="H5" s="403"/>
      <c r="I5" s="403"/>
      <c r="J5" s="403"/>
      <c r="K5" s="436"/>
    </row>
    <row r="6" spans="2:11" x14ac:dyDescent="0.3">
      <c r="B6" s="412" t="s">
        <v>260</v>
      </c>
      <c r="C6" s="416"/>
      <c r="D6" s="36" t="s">
        <v>35</v>
      </c>
      <c r="E6" s="36" t="s">
        <v>59</v>
      </c>
      <c r="F6" s="448" t="s">
        <v>60</v>
      </c>
      <c r="G6" s="415"/>
      <c r="H6" s="415"/>
      <c r="I6" s="415"/>
      <c r="J6" s="415"/>
      <c r="K6" s="424"/>
    </row>
    <row r="7" spans="2:11" ht="22.5" customHeight="1" x14ac:dyDescent="0.3">
      <c r="B7" s="445" t="s">
        <v>61</v>
      </c>
      <c r="C7" s="416"/>
      <c r="D7" s="37" t="s">
        <v>128</v>
      </c>
      <c r="E7" s="37">
        <v>1</v>
      </c>
      <c r="F7" s="450" t="s">
        <v>129</v>
      </c>
      <c r="G7" s="415"/>
      <c r="H7" s="415"/>
      <c r="I7" s="415"/>
      <c r="J7" s="415"/>
      <c r="K7" s="424"/>
    </row>
    <row r="8" spans="2:11" ht="15" customHeight="1" x14ac:dyDescent="0.3">
      <c r="B8" s="445" t="s">
        <v>130</v>
      </c>
      <c r="C8" s="416"/>
      <c r="D8" s="37" t="s">
        <v>22</v>
      </c>
      <c r="E8" s="38">
        <v>800</v>
      </c>
      <c r="F8" s="449" t="s">
        <v>131</v>
      </c>
      <c r="G8" s="429"/>
      <c r="H8" s="429"/>
      <c r="I8" s="429"/>
      <c r="J8" s="429"/>
      <c r="K8" s="430"/>
    </row>
    <row r="9" spans="2:11" x14ac:dyDescent="0.3">
      <c r="B9" s="445" t="s">
        <v>132</v>
      </c>
      <c r="C9" s="416"/>
      <c r="D9" s="37" t="s">
        <v>117</v>
      </c>
      <c r="E9" s="39">
        <v>1</v>
      </c>
      <c r="F9" s="435"/>
      <c r="G9" s="403"/>
      <c r="H9" s="403"/>
      <c r="I9" s="403"/>
      <c r="J9" s="403"/>
      <c r="K9" s="436"/>
    </row>
    <row r="10" spans="2:11" x14ac:dyDescent="0.3">
      <c r="B10" s="445" t="s">
        <v>116</v>
      </c>
      <c r="C10" s="416"/>
      <c r="D10" s="37" t="s">
        <v>117</v>
      </c>
      <c r="E10" s="40">
        <v>0.1</v>
      </c>
      <c r="F10" s="431"/>
      <c r="G10" s="417"/>
      <c r="H10" s="417"/>
      <c r="I10" s="417"/>
      <c r="J10" s="417"/>
      <c r="K10" s="432"/>
    </row>
    <row r="11" spans="2:11" ht="15" customHeight="1" x14ac:dyDescent="0.3">
      <c r="B11" s="451" t="s">
        <v>133</v>
      </c>
      <c r="C11" s="416"/>
      <c r="D11" s="37" t="s">
        <v>13</v>
      </c>
      <c r="E11" s="41">
        <v>400</v>
      </c>
      <c r="F11" s="450" t="s">
        <v>119</v>
      </c>
      <c r="G11" s="415"/>
      <c r="H11" s="415"/>
      <c r="I11" s="415"/>
      <c r="J11" s="415"/>
      <c r="K11" s="424"/>
    </row>
    <row r="12" spans="2:11" ht="15" customHeight="1" x14ac:dyDescent="0.3">
      <c r="B12" s="451" t="s">
        <v>134</v>
      </c>
      <c r="C12" s="416"/>
      <c r="D12" s="37" t="s">
        <v>13</v>
      </c>
      <c r="E12" s="41">
        <v>16</v>
      </c>
      <c r="F12" s="450" t="s">
        <v>121</v>
      </c>
      <c r="G12" s="415"/>
      <c r="H12" s="415"/>
      <c r="I12" s="415"/>
      <c r="J12" s="415"/>
      <c r="K12" s="424"/>
    </row>
    <row r="13" spans="2:11" ht="15" customHeight="1" x14ac:dyDescent="0.3">
      <c r="B13" s="451" t="s">
        <v>135</v>
      </c>
      <c r="C13" s="416"/>
      <c r="D13" s="37" t="s">
        <v>13</v>
      </c>
      <c r="E13" s="37">
        <v>1</v>
      </c>
      <c r="F13" s="450" t="s">
        <v>123</v>
      </c>
      <c r="G13" s="415"/>
      <c r="H13" s="415"/>
      <c r="I13" s="415"/>
      <c r="J13" s="415"/>
      <c r="K13" s="424"/>
    </row>
    <row r="14" spans="2:11" ht="15" customHeight="1" x14ac:dyDescent="0.3">
      <c r="B14" s="451" t="s">
        <v>136</v>
      </c>
      <c r="C14" s="416"/>
      <c r="D14" s="37" t="s">
        <v>13</v>
      </c>
      <c r="E14" s="42">
        <v>4</v>
      </c>
      <c r="F14" s="450" t="s">
        <v>125</v>
      </c>
      <c r="G14" s="415"/>
      <c r="H14" s="415"/>
      <c r="I14" s="415"/>
      <c r="J14" s="415"/>
      <c r="K14" s="424"/>
    </row>
    <row r="15" spans="2:11" ht="15" customHeight="1" x14ac:dyDescent="0.3">
      <c r="B15" s="414" t="s">
        <v>80</v>
      </c>
      <c r="C15" s="415"/>
      <c r="D15" s="415"/>
      <c r="E15" s="415"/>
      <c r="F15" s="415"/>
      <c r="G15" s="415"/>
      <c r="H15" s="416"/>
      <c r="I15" s="425">
        <v>1</v>
      </c>
      <c r="J15" s="426"/>
      <c r="K15" s="427"/>
    </row>
    <row r="16" spans="2:11" ht="20.399999999999999" x14ac:dyDescent="0.3">
      <c r="B16" s="43" t="s">
        <v>81</v>
      </c>
      <c r="C16" s="104" t="s">
        <v>260</v>
      </c>
      <c r="D16" s="44" t="s">
        <v>35</v>
      </c>
      <c r="E16" s="44" t="s">
        <v>59</v>
      </c>
      <c r="F16" s="44" t="s">
        <v>82</v>
      </c>
      <c r="G16" s="104" t="s">
        <v>261</v>
      </c>
      <c r="H16" s="44" t="s">
        <v>84</v>
      </c>
      <c r="I16" s="44" t="s">
        <v>85</v>
      </c>
      <c r="J16" s="44" t="s">
        <v>86</v>
      </c>
      <c r="K16" s="45" t="s">
        <v>87</v>
      </c>
    </row>
    <row r="17" spans="2:14" x14ac:dyDescent="0.3">
      <c r="B17" s="46">
        <v>1</v>
      </c>
      <c r="C17" s="47" t="s">
        <v>88</v>
      </c>
      <c r="D17" s="48"/>
      <c r="E17" s="48"/>
      <c r="F17" s="48"/>
      <c r="G17" s="48"/>
      <c r="H17" s="48"/>
      <c r="I17" s="48"/>
      <c r="J17" s="48"/>
      <c r="K17" s="49"/>
      <c r="M17" s="50"/>
      <c r="N17" s="50"/>
    </row>
    <row r="18" spans="2:14" x14ac:dyDescent="0.3">
      <c r="B18" s="46" t="s">
        <v>89</v>
      </c>
      <c r="C18" s="48" t="s">
        <v>18</v>
      </c>
      <c r="D18" s="48" t="s">
        <v>5</v>
      </c>
      <c r="E18" s="48">
        <v>800</v>
      </c>
      <c r="F18" s="35">
        <v>1019</v>
      </c>
      <c r="G18" s="51">
        <f t="shared" ref="G18:G27" si="0">E18*F18</f>
        <v>815200</v>
      </c>
      <c r="H18" s="48">
        <f t="shared" ref="H18:H27" si="1">I$15</f>
        <v>1</v>
      </c>
      <c r="I18" s="51">
        <f t="shared" ref="I18:I27" si="2">G18*H18</f>
        <v>815200</v>
      </c>
      <c r="J18" s="51">
        <f t="shared" ref="J18:J27" si="3">I18-K18</f>
        <v>815200</v>
      </c>
      <c r="K18" s="49"/>
    </row>
    <row r="19" spans="2:14" x14ac:dyDescent="0.3">
      <c r="B19" s="46" t="s">
        <v>90</v>
      </c>
      <c r="C19" s="48" t="s">
        <v>19</v>
      </c>
      <c r="D19" s="48" t="s">
        <v>5</v>
      </c>
      <c r="E19" s="48">
        <v>800</v>
      </c>
      <c r="F19" s="35">
        <v>489</v>
      </c>
      <c r="G19" s="51">
        <f t="shared" si="0"/>
        <v>391200</v>
      </c>
      <c r="H19" s="48">
        <f t="shared" si="1"/>
        <v>1</v>
      </c>
      <c r="I19" s="51">
        <f t="shared" si="2"/>
        <v>391200</v>
      </c>
      <c r="J19" s="51">
        <f t="shared" si="3"/>
        <v>391200</v>
      </c>
      <c r="K19" s="49"/>
    </row>
    <row r="20" spans="2:14" x14ac:dyDescent="0.3">
      <c r="B20" s="46" t="s">
        <v>91</v>
      </c>
      <c r="C20" s="48" t="s">
        <v>20</v>
      </c>
      <c r="D20" s="48" t="s">
        <v>7</v>
      </c>
      <c r="E20" s="48">
        <v>800</v>
      </c>
      <c r="F20" s="35">
        <v>1019</v>
      </c>
      <c r="G20" s="51">
        <f t="shared" si="0"/>
        <v>815200</v>
      </c>
      <c r="H20" s="48">
        <f t="shared" si="1"/>
        <v>1</v>
      </c>
      <c r="I20" s="51">
        <f t="shared" si="2"/>
        <v>815200</v>
      </c>
      <c r="J20" s="51">
        <f t="shared" si="3"/>
        <v>815200</v>
      </c>
      <c r="K20" s="49"/>
    </row>
    <row r="21" spans="2:14" ht="15.75" customHeight="1" x14ac:dyDescent="0.3">
      <c r="B21" s="46" t="s">
        <v>92</v>
      </c>
      <c r="C21" s="48" t="s">
        <v>21</v>
      </c>
      <c r="D21" s="48" t="s">
        <v>22</v>
      </c>
      <c r="E21" s="48">
        <v>800</v>
      </c>
      <c r="F21" s="35">
        <v>873</v>
      </c>
      <c r="G21" s="51">
        <f t="shared" si="0"/>
        <v>698400</v>
      </c>
      <c r="H21" s="48">
        <f t="shared" si="1"/>
        <v>1</v>
      </c>
      <c r="I21" s="51">
        <f t="shared" si="2"/>
        <v>698400</v>
      </c>
      <c r="J21" s="51">
        <f t="shared" si="3"/>
        <v>698400</v>
      </c>
      <c r="K21" s="49"/>
    </row>
    <row r="22" spans="2:14" ht="15.75" customHeight="1" x14ac:dyDescent="0.3">
      <c r="B22" s="46" t="s">
        <v>93</v>
      </c>
      <c r="C22" s="48" t="s">
        <v>23</v>
      </c>
      <c r="D22" s="48" t="s">
        <v>22</v>
      </c>
      <c r="E22" s="48">
        <v>800</v>
      </c>
      <c r="F22" s="35">
        <v>764</v>
      </c>
      <c r="G22" s="51">
        <f t="shared" si="0"/>
        <v>611200</v>
      </c>
      <c r="H22" s="48">
        <f t="shared" si="1"/>
        <v>1</v>
      </c>
      <c r="I22" s="51">
        <f t="shared" si="2"/>
        <v>611200</v>
      </c>
      <c r="J22" s="51">
        <f t="shared" si="3"/>
        <v>611200</v>
      </c>
      <c r="K22" s="49"/>
    </row>
    <row r="23" spans="2:14" ht="15.75" customHeight="1" x14ac:dyDescent="0.3">
      <c r="B23" s="106" t="s">
        <v>94</v>
      </c>
      <c r="C23" s="62" t="s">
        <v>28</v>
      </c>
      <c r="D23" s="11" t="s">
        <v>22</v>
      </c>
      <c r="E23" s="48">
        <v>80</v>
      </c>
      <c r="F23" s="35">
        <v>1019</v>
      </c>
      <c r="G23" s="14">
        <f t="shared" si="0"/>
        <v>81520</v>
      </c>
      <c r="H23" s="48">
        <f t="shared" ref="H23" si="4">I$15</f>
        <v>1</v>
      </c>
      <c r="I23" s="51">
        <f t="shared" ref="I23" si="5">G23*H23</f>
        <v>81520</v>
      </c>
      <c r="J23" s="51">
        <f t="shared" ref="J23" si="6">I23-K23</f>
        <v>81520</v>
      </c>
      <c r="K23" s="49"/>
    </row>
    <row r="24" spans="2:14" ht="15.75" customHeight="1" x14ac:dyDescent="0.3">
      <c r="B24" s="106" t="s">
        <v>95</v>
      </c>
      <c r="C24" s="48" t="s">
        <v>24</v>
      </c>
      <c r="D24" s="48" t="s">
        <v>22</v>
      </c>
      <c r="E24" s="48">
        <v>80</v>
      </c>
      <c r="F24" s="11">
        <v>815</v>
      </c>
      <c r="G24" s="51">
        <f t="shared" si="0"/>
        <v>65200</v>
      </c>
      <c r="H24" s="48">
        <f t="shared" si="1"/>
        <v>1</v>
      </c>
      <c r="I24" s="51">
        <f t="shared" si="2"/>
        <v>65200</v>
      </c>
      <c r="J24" s="51">
        <f t="shared" si="3"/>
        <v>65200</v>
      </c>
      <c r="K24" s="49"/>
    </row>
    <row r="25" spans="2:14" ht="15.75" customHeight="1" x14ac:dyDescent="0.3">
      <c r="B25" s="106" t="s">
        <v>96</v>
      </c>
      <c r="C25" s="48" t="s">
        <v>25</v>
      </c>
      <c r="D25" s="48" t="s">
        <v>22</v>
      </c>
      <c r="E25" s="48">
        <v>800</v>
      </c>
      <c r="F25" s="11">
        <v>407</v>
      </c>
      <c r="G25" s="51">
        <f t="shared" si="0"/>
        <v>325600</v>
      </c>
      <c r="H25" s="48">
        <f t="shared" si="1"/>
        <v>1</v>
      </c>
      <c r="I25" s="51">
        <f t="shared" si="2"/>
        <v>325600</v>
      </c>
      <c r="J25" s="51">
        <f t="shared" si="3"/>
        <v>325600</v>
      </c>
      <c r="K25" s="49"/>
    </row>
    <row r="26" spans="2:14" ht="15.75" customHeight="1" x14ac:dyDescent="0.3">
      <c r="B26" s="106" t="s">
        <v>97</v>
      </c>
      <c r="C26" s="48" t="s">
        <v>26</v>
      </c>
      <c r="D26" s="48" t="s">
        <v>22</v>
      </c>
      <c r="E26" s="48">
        <v>800</v>
      </c>
      <c r="F26" s="11">
        <v>306</v>
      </c>
      <c r="G26" s="51">
        <f t="shared" si="0"/>
        <v>244800</v>
      </c>
      <c r="H26" s="48">
        <f t="shared" si="1"/>
        <v>1</v>
      </c>
      <c r="I26" s="51">
        <f t="shared" si="2"/>
        <v>244800</v>
      </c>
      <c r="J26" s="51">
        <f t="shared" si="3"/>
        <v>244800</v>
      </c>
      <c r="K26" s="49"/>
    </row>
    <row r="27" spans="2:14" ht="15.75" customHeight="1" x14ac:dyDescent="0.3">
      <c r="B27" s="106" t="s">
        <v>145</v>
      </c>
      <c r="C27" s="48" t="s">
        <v>27</v>
      </c>
      <c r="D27" s="48" t="s">
        <v>13</v>
      </c>
      <c r="E27" s="52">
        <v>2021</v>
      </c>
      <c r="F27" s="11">
        <v>349</v>
      </c>
      <c r="G27" s="51">
        <f t="shared" si="0"/>
        <v>705329</v>
      </c>
      <c r="H27" s="48">
        <f t="shared" si="1"/>
        <v>1</v>
      </c>
      <c r="I27" s="51">
        <f t="shared" si="2"/>
        <v>705329</v>
      </c>
      <c r="J27" s="51">
        <f t="shared" si="3"/>
        <v>705329</v>
      </c>
      <c r="K27" s="53"/>
    </row>
    <row r="28" spans="2:14" ht="15.75" customHeight="1" x14ac:dyDescent="0.3">
      <c r="B28" s="414" t="s">
        <v>98</v>
      </c>
      <c r="C28" s="415"/>
      <c r="D28" s="416"/>
      <c r="E28" s="48"/>
      <c r="F28" s="48"/>
      <c r="G28" s="54">
        <f>SUM(G18:G27)</f>
        <v>4753649</v>
      </c>
      <c r="H28" s="54"/>
      <c r="I28" s="54">
        <f t="shared" ref="I28:K28" si="7">SUM(I18:I27)</f>
        <v>4753649</v>
      </c>
      <c r="J28" s="54">
        <f t="shared" si="7"/>
        <v>4753649</v>
      </c>
      <c r="K28" s="55">
        <f t="shared" si="7"/>
        <v>0</v>
      </c>
    </row>
    <row r="29" spans="2:14" ht="15.75" customHeight="1" x14ac:dyDescent="0.3">
      <c r="B29" s="46">
        <v>2</v>
      </c>
      <c r="C29" s="47" t="s">
        <v>99</v>
      </c>
      <c r="D29" s="48"/>
      <c r="E29" s="48"/>
      <c r="F29" s="48"/>
      <c r="G29" s="48"/>
      <c r="H29" s="48"/>
      <c r="I29" s="48"/>
      <c r="J29" s="48"/>
      <c r="K29" s="49"/>
    </row>
    <row r="30" spans="2:14" ht="15.75" customHeight="1" x14ac:dyDescent="0.3">
      <c r="B30" s="46" t="s">
        <v>100</v>
      </c>
      <c r="C30" s="48" t="s">
        <v>51</v>
      </c>
      <c r="D30" s="48" t="s">
        <v>35</v>
      </c>
      <c r="E30" s="48">
        <v>800</v>
      </c>
      <c r="F30" s="11"/>
      <c r="G30" s="51">
        <f t="shared" ref="G30:G34" si="8">E30*F30</f>
        <v>0</v>
      </c>
      <c r="H30" s="48">
        <f t="shared" ref="H30:H34" si="9">I$15</f>
        <v>1</v>
      </c>
      <c r="I30" s="51">
        <f t="shared" ref="I30:I34" si="10">G30*H30</f>
        <v>0</v>
      </c>
      <c r="J30" s="51">
        <f t="shared" ref="J30:J34" si="11">I30-K30</f>
        <v>0</v>
      </c>
      <c r="K30" s="49"/>
    </row>
    <row r="31" spans="2:14" ht="15.75" customHeight="1" x14ac:dyDescent="0.3">
      <c r="B31" s="46" t="s">
        <v>101</v>
      </c>
      <c r="C31" s="48" t="s">
        <v>36</v>
      </c>
      <c r="D31" s="48" t="s">
        <v>13</v>
      </c>
      <c r="E31" s="56">
        <v>400</v>
      </c>
      <c r="F31" s="14">
        <v>4000</v>
      </c>
      <c r="G31" s="51">
        <f t="shared" si="8"/>
        <v>1600000</v>
      </c>
      <c r="H31" s="48">
        <f t="shared" si="9"/>
        <v>1</v>
      </c>
      <c r="I31" s="51">
        <f t="shared" si="10"/>
        <v>1600000</v>
      </c>
      <c r="J31" s="51">
        <f t="shared" si="11"/>
        <v>1600000</v>
      </c>
      <c r="K31" s="49"/>
    </row>
    <row r="32" spans="2:14" ht="15.75" customHeight="1" x14ac:dyDescent="0.3">
      <c r="B32" s="46" t="s">
        <v>102</v>
      </c>
      <c r="C32" s="48" t="s">
        <v>45</v>
      </c>
      <c r="D32" s="48" t="s">
        <v>13</v>
      </c>
      <c r="E32" s="57">
        <v>4</v>
      </c>
      <c r="F32" s="14">
        <v>68000</v>
      </c>
      <c r="G32" s="51">
        <f t="shared" si="8"/>
        <v>272000</v>
      </c>
      <c r="H32" s="48">
        <f t="shared" si="9"/>
        <v>1</v>
      </c>
      <c r="I32" s="51">
        <f t="shared" si="10"/>
        <v>272000</v>
      </c>
      <c r="J32" s="51">
        <f t="shared" si="11"/>
        <v>272000</v>
      </c>
      <c r="K32" s="49"/>
    </row>
    <row r="33" spans="2:11" ht="15.75" customHeight="1" x14ac:dyDescent="0.3">
      <c r="B33" s="46" t="s">
        <v>103</v>
      </c>
      <c r="C33" s="48" t="s">
        <v>47</v>
      </c>
      <c r="D33" s="48" t="s">
        <v>13</v>
      </c>
      <c r="E33" s="56">
        <v>16</v>
      </c>
      <c r="F33" s="14">
        <v>12500</v>
      </c>
      <c r="G33" s="51">
        <f t="shared" si="8"/>
        <v>200000</v>
      </c>
      <c r="H33" s="48">
        <f t="shared" si="9"/>
        <v>1</v>
      </c>
      <c r="I33" s="51">
        <f t="shared" si="10"/>
        <v>200000</v>
      </c>
      <c r="J33" s="51">
        <f t="shared" si="11"/>
        <v>200000</v>
      </c>
      <c r="K33" s="49"/>
    </row>
    <row r="34" spans="2:11" ht="15.75" customHeight="1" x14ac:dyDescent="0.3">
      <c r="B34" s="46" t="s">
        <v>104</v>
      </c>
      <c r="C34" s="48" t="s">
        <v>50</v>
      </c>
      <c r="D34" s="48" t="s">
        <v>13</v>
      </c>
      <c r="E34" s="48">
        <v>1</v>
      </c>
      <c r="F34" s="14">
        <v>38000</v>
      </c>
      <c r="G34" s="51">
        <f t="shared" si="8"/>
        <v>38000</v>
      </c>
      <c r="H34" s="48">
        <f t="shared" si="9"/>
        <v>1</v>
      </c>
      <c r="I34" s="51">
        <f t="shared" si="10"/>
        <v>38000</v>
      </c>
      <c r="J34" s="51">
        <f t="shared" si="11"/>
        <v>38000</v>
      </c>
      <c r="K34" s="49"/>
    </row>
    <row r="35" spans="2:11" ht="15.75" customHeight="1" x14ac:dyDescent="0.3">
      <c r="B35" s="414" t="s">
        <v>107</v>
      </c>
      <c r="C35" s="415"/>
      <c r="D35" s="416"/>
      <c r="E35" s="48"/>
      <c r="F35" s="48"/>
      <c r="G35" s="54">
        <f>SUM(G30:G34)</f>
        <v>2110000</v>
      </c>
      <c r="H35" s="54"/>
      <c r="I35" s="54">
        <f t="shared" ref="I35:K35" si="12">SUM(I30:I34)</f>
        <v>2110000</v>
      </c>
      <c r="J35" s="54">
        <f t="shared" si="12"/>
        <v>2110000</v>
      </c>
      <c r="K35" s="55">
        <f t="shared" si="12"/>
        <v>0</v>
      </c>
    </row>
    <row r="36" spans="2:11" ht="15.75" customHeight="1" x14ac:dyDescent="0.3">
      <c r="B36" s="46">
        <v>3</v>
      </c>
      <c r="C36" s="47" t="s">
        <v>108</v>
      </c>
      <c r="D36" s="48"/>
      <c r="E36" s="48"/>
      <c r="F36" s="48"/>
      <c r="G36" s="48"/>
      <c r="H36" s="48"/>
      <c r="I36" s="48"/>
      <c r="J36" s="48"/>
      <c r="K36" s="49"/>
    </row>
    <row r="37" spans="2:11" ht="15.75" customHeight="1" x14ac:dyDescent="0.3">
      <c r="B37" s="46" t="s">
        <v>126</v>
      </c>
      <c r="C37" s="48" t="s">
        <v>0</v>
      </c>
      <c r="D37" s="58">
        <v>0.05</v>
      </c>
      <c r="E37" s="48">
        <v>1</v>
      </c>
      <c r="F37" s="51">
        <v>237682</v>
      </c>
      <c r="G37" s="51">
        <f t="shared" ref="G37:G38" si="13">E37*F37</f>
        <v>237682</v>
      </c>
      <c r="H37" s="48">
        <f t="shared" ref="H37:H38" si="14">I$15</f>
        <v>1</v>
      </c>
      <c r="I37" s="51">
        <f t="shared" ref="I37:I38" si="15">G37*H37</f>
        <v>237682</v>
      </c>
      <c r="J37" s="51">
        <f t="shared" ref="J37:J38" si="16">I37-K37</f>
        <v>237682</v>
      </c>
      <c r="K37" s="53"/>
    </row>
    <row r="38" spans="2:11" ht="15.75" customHeight="1" x14ac:dyDescent="0.3">
      <c r="B38" s="46" t="s">
        <v>109</v>
      </c>
      <c r="C38" s="48" t="s">
        <v>1</v>
      </c>
      <c r="D38" s="58">
        <v>0.2</v>
      </c>
      <c r="E38" s="48">
        <v>1</v>
      </c>
      <c r="F38" s="51">
        <v>422000</v>
      </c>
      <c r="G38" s="51">
        <f t="shared" si="13"/>
        <v>422000</v>
      </c>
      <c r="H38" s="48">
        <f t="shared" si="14"/>
        <v>1</v>
      </c>
      <c r="I38" s="51">
        <f t="shared" si="15"/>
        <v>422000</v>
      </c>
      <c r="J38" s="51">
        <f t="shared" si="16"/>
        <v>422000</v>
      </c>
      <c r="K38" s="53"/>
    </row>
    <row r="39" spans="2:11" ht="15.75" customHeight="1" x14ac:dyDescent="0.3">
      <c r="B39" s="414" t="s">
        <v>110</v>
      </c>
      <c r="C39" s="415"/>
      <c r="D39" s="416"/>
      <c r="E39" s="48"/>
      <c r="F39" s="48"/>
      <c r="G39" s="54">
        <f>SUM(G37:G38)</f>
        <v>659682</v>
      </c>
      <c r="H39" s="54"/>
      <c r="I39" s="54">
        <f t="shared" ref="I39:K39" si="17">SUM(I37:I38)</f>
        <v>659682</v>
      </c>
      <c r="J39" s="54">
        <f t="shared" si="17"/>
        <v>659682</v>
      </c>
      <c r="K39" s="55">
        <f t="shared" si="17"/>
        <v>0</v>
      </c>
    </row>
    <row r="40" spans="2:11" ht="15.75" customHeight="1" x14ac:dyDescent="0.3">
      <c r="B40" s="414" t="s">
        <v>111</v>
      </c>
      <c r="C40" s="415"/>
      <c r="D40" s="416"/>
      <c r="E40" s="48"/>
      <c r="F40" s="48"/>
      <c r="G40" s="54">
        <f>G39+G35+G28</f>
        <v>7523331</v>
      </c>
      <c r="H40" s="54"/>
      <c r="I40" s="54">
        <f t="shared" ref="I40:K40" si="18">I39+I35+I28</f>
        <v>7523331</v>
      </c>
      <c r="J40" s="54">
        <f t="shared" si="18"/>
        <v>7523331</v>
      </c>
      <c r="K40" s="55">
        <f t="shared" si="18"/>
        <v>0</v>
      </c>
    </row>
    <row r="41" spans="2:11" ht="15.75" customHeight="1" x14ac:dyDescent="0.3">
      <c r="B41" s="46">
        <v>4</v>
      </c>
      <c r="C41" s="48" t="s">
        <v>112</v>
      </c>
      <c r="D41" s="58">
        <v>0.15</v>
      </c>
      <c r="E41" s="48">
        <v>1</v>
      </c>
      <c r="F41" s="51">
        <v>1128500</v>
      </c>
      <c r="G41" s="51">
        <f>E41*F41</f>
        <v>1128500</v>
      </c>
      <c r="H41" s="48">
        <f>I$15</f>
        <v>1</v>
      </c>
      <c r="I41" s="51">
        <f>G41*H41</f>
        <v>1128500</v>
      </c>
      <c r="J41" s="51">
        <f>I41-K41</f>
        <v>1128500</v>
      </c>
      <c r="K41" s="53"/>
    </row>
    <row r="42" spans="2:11" ht="15.75" customHeight="1" thickBot="1" x14ac:dyDescent="0.35">
      <c r="B42" s="419" t="s">
        <v>85</v>
      </c>
      <c r="C42" s="420"/>
      <c r="D42" s="421"/>
      <c r="E42" s="59"/>
      <c r="F42" s="59"/>
      <c r="G42" s="60">
        <f>G40+G41</f>
        <v>8651831</v>
      </c>
      <c r="H42" s="60"/>
      <c r="I42" s="60">
        <f t="shared" ref="I42:K42" si="19">I40+I41</f>
        <v>8651831</v>
      </c>
      <c r="J42" s="60">
        <f t="shared" si="19"/>
        <v>8651831</v>
      </c>
      <c r="K42" s="61">
        <f t="shared" si="19"/>
        <v>0</v>
      </c>
    </row>
    <row r="43" spans="2:11" ht="15.75" customHeight="1" x14ac:dyDescent="0.3"/>
    <row r="44" spans="2:11" ht="15.75" customHeight="1" x14ac:dyDescent="0.3">
      <c r="G44" s="64"/>
    </row>
    <row r="45" spans="2:11" ht="15.75" customHeight="1" x14ac:dyDescent="0.3">
      <c r="G45" s="29"/>
    </row>
    <row r="46" spans="2:11" ht="15.75" customHeight="1" x14ac:dyDescent="0.3">
      <c r="G46" s="66"/>
    </row>
    <row r="47" spans="2:11" ht="15.75" customHeight="1" x14ac:dyDescent="0.3"/>
    <row r="48" spans="2:11" ht="15.75" customHeight="1" x14ac:dyDescent="0.3"/>
  </sheetData>
  <mergeCells count="27">
    <mergeCell ref="B40:D40"/>
    <mergeCell ref="F12:K12"/>
    <mergeCell ref="B13:C13"/>
    <mergeCell ref="F13:K13"/>
    <mergeCell ref="B39:D39"/>
    <mergeCell ref="B14:C14"/>
    <mergeCell ref="F14:K14"/>
    <mergeCell ref="B15:H15"/>
    <mergeCell ref="I15:K15"/>
    <mergeCell ref="B28:D28"/>
    <mergeCell ref="B35:D35"/>
    <mergeCell ref="B42:D42"/>
    <mergeCell ref="B10:C10"/>
    <mergeCell ref="B2:K2"/>
    <mergeCell ref="B3:K3"/>
    <mergeCell ref="B4:K4"/>
    <mergeCell ref="B5:K5"/>
    <mergeCell ref="B6:C6"/>
    <mergeCell ref="F6:K6"/>
    <mergeCell ref="F8:K10"/>
    <mergeCell ref="B7:C7"/>
    <mergeCell ref="F7:K7"/>
    <mergeCell ref="B8:C8"/>
    <mergeCell ref="B9:C9"/>
    <mergeCell ref="B11:C11"/>
    <mergeCell ref="F11:K11"/>
    <mergeCell ref="B12:C12"/>
  </mergeCell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49"/>
  <sheetViews>
    <sheetView zoomScaleNormal="100" workbookViewId="0">
      <selection activeCell="I15" sqref="I15"/>
    </sheetView>
  </sheetViews>
  <sheetFormatPr baseColWidth="10" defaultColWidth="14.44140625" defaultRowHeight="14.4" x14ac:dyDescent="0.3"/>
  <cols>
    <col min="1" max="1" width="10.6640625" customWidth="1"/>
    <col min="2" max="2" width="7" customWidth="1"/>
    <col min="3" max="3" width="27.44140625" customWidth="1"/>
    <col min="4" max="4" width="8.44140625" customWidth="1"/>
    <col min="5" max="5" width="8.6640625" customWidth="1"/>
    <col min="6" max="6" width="10.44140625" customWidth="1"/>
    <col min="7" max="7" width="11.88671875" customWidth="1"/>
    <col min="8" max="8" width="10.6640625" customWidth="1"/>
    <col min="9" max="9" width="13" customWidth="1"/>
    <col min="10" max="10" width="12.44140625" customWidth="1"/>
    <col min="11" max="11" width="12.6640625" customWidth="1"/>
    <col min="12" max="26" width="10.6640625" customWidth="1"/>
  </cols>
  <sheetData>
    <row r="1" spans="2:11" ht="15" thickBot="1" x14ac:dyDescent="0.35"/>
    <row r="2" spans="2:11" x14ac:dyDescent="0.3">
      <c r="B2" s="408" t="s">
        <v>55</v>
      </c>
      <c r="C2" s="409"/>
      <c r="D2" s="409"/>
      <c r="E2" s="409"/>
      <c r="F2" s="409"/>
      <c r="G2" s="409"/>
      <c r="H2" s="409"/>
      <c r="I2" s="409"/>
      <c r="J2" s="409"/>
      <c r="K2" s="410"/>
    </row>
    <row r="3" spans="2:11" x14ac:dyDescent="0.3">
      <c r="B3" s="411" t="s">
        <v>296</v>
      </c>
      <c r="C3" s="403"/>
      <c r="D3" s="403"/>
      <c r="E3" s="403"/>
      <c r="F3" s="403"/>
      <c r="G3" s="403"/>
      <c r="H3" s="403"/>
      <c r="I3" s="403"/>
      <c r="J3" s="403"/>
      <c r="K3" s="404"/>
    </row>
    <row r="4" spans="2:11" x14ac:dyDescent="0.3">
      <c r="B4" s="411" t="s">
        <v>143</v>
      </c>
      <c r="C4" s="403"/>
      <c r="D4" s="403"/>
      <c r="E4" s="403"/>
      <c r="F4" s="403"/>
      <c r="G4" s="403"/>
      <c r="H4" s="403"/>
      <c r="I4" s="403"/>
      <c r="J4" s="403"/>
      <c r="K4" s="404"/>
    </row>
    <row r="5" spans="2:11" x14ac:dyDescent="0.3">
      <c r="B5" s="411" t="s">
        <v>57</v>
      </c>
      <c r="C5" s="403"/>
      <c r="D5" s="403"/>
      <c r="E5" s="403"/>
      <c r="F5" s="403"/>
      <c r="G5" s="403"/>
      <c r="H5" s="403"/>
      <c r="I5" s="403"/>
      <c r="J5" s="403"/>
      <c r="K5" s="404"/>
    </row>
    <row r="6" spans="2:11" x14ac:dyDescent="0.3">
      <c r="B6" s="412" t="s">
        <v>260</v>
      </c>
      <c r="C6" s="388"/>
      <c r="D6" s="97" t="s">
        <v>35</v>
      </c>
      <c r="E6" s="97" t="s">
        <v>59</v>
      </c>
      <c r="F6" s="413" t="s">
        <v>60</v>
      </c>
      <c r="G6" s="387"/>
      <c r="H6" s="387"/>
      <c r="I6" s="387"/>
      <c r="J6" s="387"/>
      <c r="K6" s="394"/>
    </row>
    <row r="7" spans="2:11" ht="22.5" customHeight="1" x14ac:dyDescent="0.3">
      <c r="B7" s="398" t="s">
        <v>61</v>
      </c>
      <c r="C7" s="388"/>
      <c r="D7" s="98" t="s">
        <v>128</v>
      </c>
      <c r="E7" s="98">
        <v>1</v>
      </c>
      <c r="F7" s="393" t="s">
        <v>129</v>
      </c>
      <c r="G7" s="387"/>
      <c r="H7" s="387"/>
      <c r="I7" s="387"/>
      <c r="J7" s="387"/>
      <c r="K7" s="394"/>
    </row>
    <row r="8" spans="2:11" ht="15" customHeight="1" x14ac:dyDescent="0.3">
      <c r="B8" s="398" t="s">
        <v>130</v>
      </c>
      <c r="C8" s="388"/>
      <c r="D8" s="98" t="s">
        <v>22</v>
      </c>
      <c r="E8" s="99">
        <v>1372</v>
      </c>
      <c r="F8" s="399" t="s">
        <v>144</v>
      </c>
      <c r="G8" s="400"/>
      <c r="H8" s="400"/>
      <c r="I8" s="400"/>
      <c r="J8" s="400"/>
      <c r="K8" s="401"/>
    </row>
    <row r="9" spans="2:11" x14ac:dyDescent="0.3">
      <c r="B9" s="398" t="s">
        <v>116</v>
      </c>
      <c r="C9" s="388"/>
      <c r="D9" s="98" t="s">
        <v>117</v>
      </c>
      <c r="E9" s="100">
        <v>0.1</v>
      </c>
      <c r="F9" s="405"/>
      <c r="G9" s="406"/>
      <c r="H9" s="406"/>
      <c r="I9" s="406"/>
      <c r="J9" s="406"/>
      <c r="K9" s="407"/>
    </row>
    <row r="10" spans="2:11" ht="15" customHeight="1" x14ac:dyDescent="0.3">
      <c r="B10" s="392" t="s">
        <v>133</v>
      </c>
      <c r="C10" s="388"/>
      <c r="D10" s="98" t="s">
        <v>13</v>
      </c>
      <c r="E10" s="101">
        <v>686</v>
      </c>
      <c r="F10" s="393" t="s">
        <v>119</v>
      </c>
      <c r="G10" s="387"/>
      <c r="H10" s="387"/>
      <c r="I10" s="387"/>
      <c r="J10" s="387"/>
      <c r="K10" s="394"/>
    </row>
    <row r="11" spans="2:11" ht="15" customHeight="1" x14ac:dyDescent="0.3">
      <c r="B11" s="392" t="s">
        <v>134</v>
      </c>
      <c r="C11" s="388"/>
      <c r="D11" s="98" t="s">
        <v>13</v>
      </c>
      <c r="E11" s="101">
        <v>27.44</v>
      </c>
      <c r="F11" s="393" t="s">
        <v>121</v>
      </c>
      <c r="G11" s="387"/>
      <c r="H11" s="387"/>
      <c r="I11" s="387"/>
      <c r="J11" s="387"/>
      <c r="K11" s="394"/>
    </row>
    <row r="12" spans="2:11" ht="15" customHeight="1" x14ac:dyDescent="0.3">
      <c r="B12" s="392" t="s">
        <v>135</v>
      </c>
      <c r="C12" s="388"/>
      <c r="D12" s="98" t="s">
        <v>13</v>
      </c>
      <c r="E12" s="98">
        <v>1</v>
      </c>
      <c r="F12" s="393" t="s">
        <v>123</v>
      </c>
      <c r="G12" s="387"/>
      <c r="H12" s="387"/>
      <c r="I12" s="387"/>
      <c r="J12" s="387"/>
      <c r="K12" s="394"/>
    </row>
    <row r="13" spans="2:11" ht="15" customHeight="1" x14ac:dyDescent="0.3">
      <c r="B13" s="392" t="s">
        <v>136</v>
      </c>
      <c r="C13" s="388"/>
      <c r="D13" s="98" t="s">
        <v>13</v>
      </c>
      <c r="E13" s="102">
        <v>6.86</v>
      </c>
      <c r="F13" s="393" t="s">
        <v>125</v>
      </c>
      <c r="G13" s="387"/>
      <c r="H13" s="387"/>
      <c r="I13" s="387"/>
      <c r="J13" s="387"/>
      <c r="K13" s="394"/>
    </row>
    <row r="14" spans="2:11" ht="15" customHeight="1" x14ac:dyDescent="0.3">
      <c r="B14" s="386" t="s">
        <v>80</v>
      </c>
      <c r="C14" s="387"/>
      <c r="D14" s="387"/>
      <c r="E14" s="387"/>
      <c r="F14" s="387"/>
      <c r="G14" s="387"/>
      <c r="H14" s="388"/>
      <c r="I14" s="395">
        <v>1</v>
      </c>
      <c r="J14" s="396"/>
      <c r="K14" s="397"/>
    </row>
    <row r="15" spans="2:11" ht="20.399999999999999" x14ac:dyDescent="0.3">
      <c r="B15" s="103" t="s">
        <v>81</v>
      </c>
      <c r="C15" s="104" t="s">
        <v>260</v>
      </c>
      <c r="D15" s="104" t="s">
        <v>35</v>
      </c>
      <c r="E15" s="104" t="s">
        <v>59</v>
      </c>
      <c r="F15" s="104" t="s">
        <v>82</v>
      </c>
      <c r="G15" s="104" t="s">
        <v>261</v>
      </c>
      <c r="H15" s="104" t="s">
        <v>84</v>
      </c>
      <c r="I15" s="104" t="s">
        <v>85</v>
      </c>
      <c r="J15" s="104" t="s">
        <v>86</v>
      </c>
      <c r="K15" s="105" t="s">
        <v>87</v>
      </c>
    </row>
    <row r="16" spans="2:11" x14ac:dyDescent="0.3">
      <c r="B16" s="106">
        <v>1</v>
      </c>
      <c r="C16" s="107" t="s">
        <v>88</v>
      </c>
      <c r="D16" s="108"/>
      <c r="E16" s="108"/>
      <c r="F16" s="108"/>
      <c r="G16" s="108"/>
      <c r="H16" s="108"/>
      <c r="I16" s="108"/>
      <c r="J16" s="108"/>
      <c r="K16" s="109"/>
    </row>
    <row r="17" spans="2:11" x14ac:dyDescent="0.3">
      <c r="B17" s="106" t="s">
        <v>89</v>
      </c>
      <c r="C17" s="108" t="s">
        <v>18</v>
      </c>
      <c r="D17" s="108" t="s">
        <v>5</v>
      </c>
      <c r="E17" s="108">
        <v>1372</v>
      </c>
      <c r="F17" s="108">
        <v>1019</v>
      </c>
      <c r="G17" s="110">
        <f t="shared" ref="G17:G26" si="0">E17*F17</f>
        <v>1398068</v>
      </c>
      <c r="H17" s="108">
        <f t="shared" ref="H17:H26" si="1">I$14</f>
        <v>1</v>
      </c>
      <c r="I17" s="110">
        <f t="shared" ref="I17:I26" si="2">G17*H17</f>
        <v>1398068</v>
      </c>
      <c r="J17" s="110">
        <f t="shared" ref="J17:J26" si="3">I17-K17</f>
        <v>1398068</v>
      </c>
      <c r="K17" s="109"/>
    </row>
    <row r="18" spans="2:11" x14ac:dyDescent="0.3">
      <c r="B18" s="106" t="s">
        <v>90</v>
      </c>
      <c r="C18" s="108" t="s">
        <v>19</v>
      </c>
      <c r="D18" s="108" t="s">
        <v>5</v>
      </c>
      <c r="E18" s="108">
        <v>1372</v>
      </c>
      <c r="F18" s="108">
        <v>489</v>
      </c>
      <c r="G18" s="110">
        <f t="shared" si="0"/>
        <v>670908</v>
      </c>
      <c r="H18" s="108">
        <f t="shared" si="1"/>
        <v>1</v>
      </c>
      <c r="I18" s="110">
        <f t="shared" si="2"/>
        <v>670908</v>
      </c>
      <c r="J18" s="110">
        <f t="shared" si="3"/>
        <v>670908</v>
      </c>
      <c r="K18" s="109"/>
    </row>
    <row r="19" spans="2:11" x14ac:dyDescent="0.3">
      <c r="B19" s="106" t="s">
        <v>91</v>
      </c>
      <c r="C19" s="108" t="s">
        <v>20</v>
      </c>
      <c r="D19" s="108" t="s">
        <v>7</v>
      </c>
      <c r="E19" s="108">
        <v>1372</v>
      </c>
      <c r="F19" s="108">
        <v>1019</v>
      </c>
      <c r="G19" s="110">
        <f t="shared" si="0"/>
        <v>1398068</v>
      </c>
      <c r="H19" s="108">
        <f t="shared" si="1"/>
        <v>1</v>
      </c>
      <c r="I19" s="110">
        <f t="shared" si="2"/>
        <v>1398068</v>
      </c>
      <c r="J19" s="110">
        <f t="shared" si="3"/>
        <v>1398068</v>
      </c>
      <c r="K19" s="109"/>
    </row>
    <row r="20" spans="2:11" x14ac:dyDescent="0.3">
      <c r="B20" s="106" t="s">
        <v>92</v>
      </c>
      <c r="C20" s="108" t="s">
        <v>21</v>
      </c>
      <c r="D20" s="108" t="s">
        <v>22</v>
      </c>
      <c r="E20" s="108">
        <v>1372</v>
      </c>
      <c r="F20" s="108">
        <v>873</v>
      </c>
      <c r="G20" s="110">
        <f t="shared" si="0"/>
        <v>1197756</v>
      </c>
      <c r="H20" s="108">
        <f t="shared" si="1"/>
        <v>1</v>
      </c>
      <c r="I20" s="110">
        <f t="shared" si="2"/>
        <v>1197756</v>
      </c>
      <c r="J20" s="110">
        <f t="shared" si="3"/>
        <v>1197756</v>
      </c>
      <c r="K20" s="109"/>
    </row>
    <row r="21" spans="2:11" ht="15.75" customHeight="1" x14ac:dyDescent="0.3">
      <c r="B21" s="106" t="s">
        <v>93</v>
      </c>
      <c r="C21" s="108" t="s">
        <v>23</v>
      </c>
      <c r="D21" s="108" t="s">
        <v>22</v>
      </c>
      <c r="E21" s="108">
        <v>1372</v>
      </c>
      <c r="F21" s="108">
        <v>764</v>
      </c>
      <c r="G21" s="110">
        <f t="shared" si="0"/>
        <v>1048208</v>
      </c>
      <c r="H21" s="108">
        <f t="shared" si="1"/>
        <v>1</v>
      </c>
      <c r="I21" s="110">
        <f t="shared" si="2"/>
        <v>1048208</v>
      </c>
      <c r="J21" s="110">
        <f t="shared" si="3"/>
        <v>1048208</v>
      </c>
      <c r="K21" s="109"/>
    </row>
    <row r="22" spans="2:11" ht="15.75" customHeight="1" x14ac:dyDescent="0.3">
      <c r="B22" s="106" t="s">
        <v>94</v>
      </c>
      <c r="C22" s="62" t="s">
        <v>28</v>
      </c>
      <c r="D22" s="11" t="s">
        <v>22</v>
      </c>
      <c r="E22" s="108">
        <v>137</v>
      </c>
      <c r="F22" s="108">
        <v>1019</v>
      </c>
      <c r="G22" s="110">
        <f t="shared" si="0"/>
        <v>139603</v>
      </c>
      <c r="H22" s="108">
        <f t="shared" ref="H22" si="4">I$14</f>
        <v>1</v>
      </c>
      <c r="I22" s="110">
        <f t="shared" ref="I22" si="5">G22*H22</f>
        <v>139603</v>
      </c>
      <c r="J22" s="110">
        <f t="shared" ref="J22" si="6">I22-K22</f>
        <v>139603</v>
      </c>
      <c r="K22" s="109"/>
    </row>
    <row r="23" spans="2:11" ht="15.75" customHeight="1" x14ac:dyDescent="0.3">
      <c r="B23" s="106" t="s">
        <v>95</v>
      </c>
      <c r="C23" s="108" t="s">
        <v>24</v>
      </c>
      <c r="D23" s="108" t="s">
        <v>22</v>
      </c>
      <c r="E23" s="108">
        <v>137</v>
      </c>
      <c r="F23" s="108">
        <v>815</v>
      </c>
      <c r="G23" s="110">
        <f t="shared" si="0"/>
        <v>111655</v>
      </c>
      <c r="H23" s="108">
        <f t="shared" si="1"/>
        <v>1</v>
      </c>
      <c r="I23" s="110">
        <f t="shared" si="2"/>
        <v>111655</v>
      </c>
      <c r="J23" s="110">
        <f t="shared" si="3"/>
        <v>111655</v>
      </c>
      <c r="K23" s="109"/>
    </row>
    <row r="24" spans="2:11" ht="15.75" customHeight="1" x14ac:dyDescent="0.3">
      <c r="B24" s="106" t="s">
        <v>96</v>
      </c>
      <c r="C24" s="108" t="s">
        <v>25</v>
      </c>
      <c r="D24" s="108" t="s">
        <v>22</v>
      </c>
      <c r="E24" s="108">
        <v>1372</v>
      </c>
      <c r="F24" s="108">
        <v>407</v>
      </c>
      <c r="G24" s="110">
        <f t="shared" si="0"/>
        <v>558404</v>
      </c>
      <c r="H24" s="108">
        <f t="shared" si="1"/>
        <v>1</v>
      </c>
      <c r="I24" s="110">
        <f t="shared" si="2"/>
        <v>558404</v>
      </c>
      <c r="J24" s="110">
        <f t="shared" si="3"/>
        <v>558404</v>
      </c>
      <c r="K24" s="109"/>
    </row>
    <row r="25" spans="2:11" ht="15.75" customHeight="1" x14ac:dyDescent="0.3">
      <c r="B25" s="106" t="s">
        <v>97</v>
      </c>
      <c r="C25" s="108" t="s">
        <v>26</v>
      </c>
      <c r="D25" s="108" t="s">
        <v>22</v>
      </c>
      <c r="E25" s="108">
        <v>1372</v>
      </c>
      <c r="F25" s="108">
        <v>306</v>
      </c>
      <c r="G25" s="110">
        <f t="shared" si="0"/>
        <v>419832</v>
      </c>
      <c r="H25" s="108">
        <f t="shared" si="1"/>
        <v>1</v>
      </c>
      <c r="I25" s="110">
        <f t="shared" si="2"/>
        <v>419832</v>
      </c>
      <c r="J25" s="110">
        <f t="shared" si="3"/>
        <v>419832</v>
      </c>
      <c r="K25" s="109"/>
    </row>
    <row r="26" spans="2:11" ht="15.75" customHeight="1" x14ac:dyDescent="0.3">
      <c r="B26" s="106" t="s">
        <v>145</v>
      </c>
      <c r="C26" s="108" t="s">
        <v>27</v>
      </c>
      <c r="D26" s="108" t="s">
        <v>13</v>
      </c>
      <c r="E26" s="111">
        <v>3465</v>
      </c>
      <c r="F26" s="108">
        <v>349</v>
      </c>
      <c r="G26" s="110">
        <f t="shared" si="0"/>
        <v>1209285</v>
      </c>
      <c r="H26" s="108">
        <f t="shared" si="1"/>
        <v>1</v>
      </c>
      <c r="I26" s="110">
        <f t="shared" si="2"/>
        <v>1209285</v>
      </c>
      <c r="J26" s="110">
        <f t="shared" si="3"/>
        <v>1209285</v>
      </c>
      <c r="K26" s="109"/>
    </row>
    <row r="27" spans="2:11" ht="15.75" customHeight="1" x14ac:dyDescent="0.3">
      <c r="B27" s="386" t="s">
        <v>98</v>
      </c>
      <c r="C27" s="387"/>
      <c r="D27" s="388"/>
      <c r="E27" s="108"/>
      <c r="F27" s="108"/>
      <c r="G27" s="112">
        <f>SUM(G17:G26)</f>
        <v>8151787</v>
      </c>
      <c r="H27" s="112"/>
      <c r="I27" s="112">
        <f t="shared" ref="I27:K27" si="7">SUM(I17:I26)</f>
        <v>8151787</v>
      </c>
      <c r="J27" s="112">
        <f t="shared" si="7"/>
        <v>8151787</v>
      </c>
      <c r="K27" s="113">
        <f t="shared" si="7"/>
        <v>0</v>
      </c>
    </row>
    <row r="28" spans="2:11" ht="15.75" customHeight="1" x14ac:dyDescent="0.3">
      <c r="B28" s="106">
        <v>2</v>
      </c>
      <c r="C28" s="107" t="s">
        <v>99</v>
      </c>
      <c r="D28" s="108"/>
      <c r="E28" s="108"/>
      <c r="F28" s="108"/>
      <c r="G28" s="108"/>
      <c r="H28" s="108"/>
      <c r="I28" s="108"/>
      <c r="J28" s="108"/>
      <c r="K28" s="109"/>
    </row>
    <row r="29" spans="2:11" ht="15.75" customHeight="1" x14ac:dyDescent="0.3">
      <c r="B29" s="106" t="s">
        <v>100</v>
      </c>
      <c r="C29" s="108" t="s">
        <v>51</v>
      </c>
      <c r="D29" s="108" t="s">
        <v>35</v>
      </c>
      <c r="E29" s="108">
        <v>1372</v>
      </c>
      <c r="F29" s="108"/>
      <c r="G29" s="110">
        <f t="shared" ref="G29:G33" si="8">E29*F29</f>
        <v>0</v>
      </c>
      <c r="H29" s="108">
        <f t="shared" ref="H29:H33" si="9">I$14</f>
        <v>1</v>
      </c>
      <c r="I29" s="110">
        <f t="shared" ref="I29:I33" si="10">G29*H29</f>
        <v>0</v>
      </c>
      <c r="J29" s="110">
        <f t="shared" ref="J29:J33" si="11">I29-K29</f>
        <v>0</v>
      </c>
      <c r="K29" s="109"/>
    </row>
    <row r="30" spans="2:11" ht="15.75" customHeight="1" x14ac:dyDescent="0.3">
      <c r="B30" s="106" t="s">
        <v>101</v>
      </c>
      <c r="C30" s="108" t="s">
        <v>36</v>
      </c>
      <c r="D30" s="108" t="s">
        <v>13</v>
      </c>
      <c r="E30" s="114">
        <v>686</v>
      </c>
      <c r="F30" s="110">
        <v>4000</v>
      </c>
      <c r="G30" s="110">
        <f t="shared" si="8"/>
        <v>2744000</v>
      </c>
      <c r="H30" s="108">
        <f t="shared" si="9"/>
        <v>1</v>
      </c>
      <c r="I30" s="110">
        <f t="shared" si="10"/>
        <v>2744000</v>
      </c>
      <c r="J30" s="110">
        <f t="shared" si="11"/>
        <v>2744000</v>
      </c>
      <c r="K30" s="109"/>
    </row>
    <row r="31" spans="2:11" ht="15.75" customHeight="1" x14ac:dyDescent="0.3">
      <c r="B31" s="106" t="s">
        <v>102</v>
      </c>
      <c r="C31" s="108" t="s">
        <v>45</v>
      </c>
      <c r="D31" s="108" t="s">
        <v>13</v>
      </c>
      <c r="E31" s="115">
        <v>6.86</v>
      </c>
      <c r="F31" s="110">
        <v>68000</v>
      </c>
      <c r="G31" s="110">
        <f t="shared" si="8"/>
        <v>466480</v>
      </c>
      <c r="H31" s="108">
        <f t="shared" si="9"/>
        <v>1</v>
      </c>
      <c r="I31" s="110">
        <f t="shared" si="10"/>
        <v>466480</v>
      </c>
      <c r="J31" s="110">
        <f t="shared" si="11"/>
        <v>466480</v>
      </c>
      <c r="K31" s="109"/>
    </row>
    <row r="32" spans="2:11" ht="15.75" customHeight="1" x14ac:dyDescent="0.3">
      <c r="B32" s="106" t="s">
        <v>103</v>
      </c>
      <c r="C32" s="108" t="s">
        <v>47</v>
      </c>
      <c r="D32" s="108" t="s">
        <v>13</v>
      </c>
      <c r="E32" s="114">
        <v>27.44</v>
      </c>
      <c r="F32" s="110">
        <v>12500</v>
      </c>
      <c r="G32" s="110">
        <f t="shared" si="8"/>
        <v>343000</v>
      </c>
      <c r="H32" s="108">
        <f t="shared" si="9"/>
        <v>1</v>
      </c>
      <c r="I32" s="110">
        <f t="shared" si="10"/>
        <v>343000</v>
      </c>
      <c r="J32" s="110">
        <f t="shared" si="11"/>
        <v>343000</v>
      </c>
      <c r="K32" s="109"/>
    </row>
    <row r="33" spans="2:11" ht="15.75" customHeight="1" x14ac:dyDescent="0.3">
      <c r="B33" s="106" t="s">
        <v>104</v>
      </c>
      <c r="C33" s="108" t="s">
        <v>50</v>
      </c>
      <c r="D33" s="108" t="s">
        <v>13</v>
      </c>
      <c r="E33" s="108">
        <v>1</v>
      </c>
      <c r="F33" s="110">
        <v>38000</v>
      </c>
      <c r="G33" s="110">
        <f t="shared" si="8"/>
        <v>38000</v>
      </c>
      <c r="H33" s="108">
        <f t="shared" si="9"/>
        <v>1</v>
      </c>
      <c r="I33" s="110">
        <f t="shared" si="10"/>
        <v>38000</v>
      </c>
      <c r="J33" s="110">
        <f t="shared" si="11"/>
        <v>38000</v>
      </c>
      <c r="K33" s="109"/>
    </row>
    <row r="34" spans="2:11" ht="15.75" customHeight="1" x14ac:dyDescent="0.3">
      <c r="B34" s="386" t="s">
        <v>107</v>
      </c>
      <c r="C34" s="387"/>
      <c r="D34" s="388"/>
      <c r="E34" s="108"/>
      <c r="F34" s="108"/>
      <c r="G34" s="112">
        <f>SUM(G29:G33)</f>
        <v>3591480</v>
      </c>
      <c r="H34" s="112"/>
      <c r="I34" s="112">
        <f t="shared" ref="I34:K34" si="12">SUM(I29:I33)</f>
        <v>3591480</v>
      </c>
      <c r="J34" s="112">
        <f t="shared" si="12"/>
        <v>3591480</v>
      </c>
      <c r="K34" s="113">
        <f t="shared" si="12"/>
        <v>0</v>
      </c>
    </row>
    <row r="35" spans="2:11" ht="15.75" customHeight="1" x14ac:dyDescent="0.3">
      <c r="B35" s="106">
        <v>3</v>
      </c>
      <c r="C35" s="107" t="s">
        <v>108</v>
      </c>
      <c r="D35" s="108"/>
      <c r="E35" s="108"/>
      <c r="F35" s="108"/>
      <c r="G35" s="108"/>
      <c r="H35" s="108"/>
      <c r="I35" s="108"/>
      <c r="J35" s="108"/>
      <c r="K35" s="109"/>
    </row>
    <row r="36" spans="2:11" ht="15.75" customHeight="1" x14ac:dyDescent="0.3">
      <c r="B36" s="106" t="s">
        <v>126</v>
      </c>
      <c r="C36" s="108" t="s">
        <v>0</v>
      </c>
      <c r="D36" s="116">
        <v>0.05</v>
      </c>
      <c r="E36" s="108">
        <v>1</v>
      </c>
      <c r="F36" s="110">
        <v>407589</v>
      </c>
      <c r="G36" s="110">
        <f t="shared" ref="G36:G37" si="13">E36*F36</f>
        <v>407589</v>
      </c>
      <c r="H36" s="108">
        <f t="shared" ref="H36:H37" si="14">I$14</f>
        <v>1</v>
      </c>
      <c r="I36" s="110">
        <f t="shared" ref="I36:I37" si="15">G36*H36</f>
        <v>407589</v>
      </c>
      <c r="J36" s="110">
        <f t="shared" ref="J36:J37" si="16">I36-K36</f>
        <v>407589</v>
      </c>
      <c r="K36" s="109"/>
    </row>
    <row r="37" spans="2:11" ht="15.75" customHeight="1" x14ac:dyDescent="0.3">
      <c r="B37" s="106" t="s">
        <v>109</v>
      </c>
      <c r="C37" s="108" t="s">
        <v>1</v>
      </c>
      <c r="D37" s="116">
        <v>0.2</v>
      </c>
      <c r="E37" s="108">
        <v>1</v>
      </c>
      <c r="F37" s="110">
        <v>718296</v>
      </c>
      <c r="G37" s="110">
        <f t="shared" si="13"/>
        <v>718296</v>
      </c>
      <c r="H37" s="108">
        <f t="shared" si="14"/>
        <v>1</v>
      </c>
      <c r="I37" s="110">
        <f t="shared" si="15"/>
        <v>718296</v>
      </c>
      <c r="J37" s="110">
        <f t="shared" si="16"/>
        <v>718296</v>
      </c>
      <c r="K37" s="109"/>
    </row>
    <row r="38" spans="2:11" ht="15.75" customHeight="1" x14ac:dyDescent="0.3">
      <c r="B38" s="386" t="s">
        <v>110</v>
      </c>
      <c r="C38" s="387"/>
      <c r="D38" s="388"/>
      <c r="E38" s="108"/>
      <c r="F38" s="108"/>
      <c r="G38" s="112">
        <f>SUM(G36:G37)</f>
        <v>1125885</v>
      </c>
      <c r="H38" s="112"/>
      <c r="I38" s="112">
        <f t="shared" ref="I38:K38" si="17">SUM(I36:I37)</f>
        <v>1125885</v>
      </c>
      <c r="J38" s="112">
        <f t="shared" si="17"/>
        <v>1125885</v>
      </c>
      <c r="K38" s="113">
        <f t="shared" si="17"/>
        <v>0</v>
      </c>
    </row>
    <row r="39" spans="2:11" ht="15.75" customHeight="1" x14ac:dyDescent="0.3">
      <c r="B39" s="386" t="s">
        <v>111</v>
      </c>
      <c r="C39" s="387"/>
      <c r="D39" s="388"/>
      <c r="E39" s="108"/>
      <c r="F39" s="108"/>
      <c r="G39" s="112">
        <f>G38+G34+G27</f>
        <v>12869152</v>
      </c>
      <c r="H39" s="112"/>
      <c r="I39" s="112">
        <f t="shared" ref="I39:K39" si="18">I38+I34+I27</f>
        <v>12869152</v>
      </c>
      <c r="J39" s="112">
        <f t="shared" si="18"/>
        <v>12869152</v>
      </c>
      <c r="K39" s="113">
        <f t="shared" si="18"/>
        <v>0</v>
      </c>
    </row>
    <row r="40" spans="2:11" ht="15.75" customHeight="1" x14ac:dyDescent="0.3">
      <c r="B40" s="106">
        <v>4</v>
      </c>
      <c r="C40" s="108" t="s">
        <v>112</v>
      </c>
      <c r="D40" s="116">
        <v>0.15</v>
      </c>
      <c r="E40" s="108">
        <v>1</v>
      </c>
      <c r="F40" s="110">
        <v>1930373</v>
      </c>
      <c r="G40" s="110">
        <f>E40*F40</f>
        <v>1930373</v>
      </c>
      <c r="H40" s="108">
        <f>I$14</f>
        <v>1</v>
      </c>
      <c r="I40" s="110">
        <f>G40*H40</f>
        <v>1930373</v>
      </c>
      <c r="J40" s="110">
        <f>I40-K40</f>
        <v>1930373</v>
      </c>
      <c r="K40" s="109"/>
    </row>
    <row r="41" spans="2:11" ht="15.75" customHeight="1" thickBot="1" x14ac:dyDescent="0.35">
      <c r="B41" s="389" t="s">
        <v>85</v>
      </c>
      <c r="C41" s="390"/>
      <c r="D41" s="391"/>
      <c r="E41" s="117"/>
      <c r="F41" s="117"/>
      <c r="G41" s="118">
        <f>G39+G40</f>
        <v>14799525</v>
      </c>
      <c r="H41" s="118"/>
      <c r="I41" s="118">
        <f t="shared" ref="I41:K41" si="19">I39+I40</f>
        <v>14799525</v>
      </c>
      <c r="J41" s="118">
        <f t="shared" si="19"/>
        <v>14799525</v>
      </c>
      <c r="K41" s="119">
        <f t="shared" si="19"/>
        <v>0</v>
      </c>
    </row>
    <row r="42" spans="2:11" ht="15.75" customHeight="1" x14ac:dyDescent="0.3"/>
    <row r="43" spans="2:11" ht="15.75" customHeight="1" x14ac:dyDescent="0.3">
      <c r="G43" s="64"/>
    </row>
    <row r="44" spans="2:11" ht="15.75" customHeight="1" x14ac:dyDescent="0.3"/>
    <row r="45" spans="2:11" ht="15.75" customHeight="1" x14ac:dyDescent="0.3">
      <c r="G45" s="63"/>
    </row>
    <row r="46" spans="2:11" ht="15.75" customHeight="1" x14ac:dyDescent="0.3"/>
    <row r="47" spans="2:11" ht="15.75" customHeight="1" x14ac:dyDescent="0.3"/>
    <row r="48" spans="2:11" ht="15.75" customHeight="1" x14ac:dyDescent="0.3"/>
    <row r="49" ht="15.75" customHeight="1" x14ac:dyDescent="0.3"/>
  </sheetData>
  <mergeCells count="26">
    <mergeCell ref="B10:C10"/>
    <mergeCell ref="F10:K10"/>
    <mergeCell ref="B2:K2"/>
    <mergeCell ref="B3:K3"/>
    <mergeCell ref="B4:K4"/>
    <mergeCell ref="B5:K5"/>
    <mergeCell ref="B6:C6"/>
    <mergeCell ref="F6:K6"/>
    <mergeCell ref="B7:C7"/>
    <mergeCell ref="F7:K7"/>
    <mergeCell ref="B8:C8"/>
    <mergeCell ref="F8:K9"/>
    <mergeCell ref="B9:C9"/>
    <mergeCell ref="B11:C11"/>
    <mergeCell ref="F11:K11"/>
    <mergeCell ref="B12:C12"/>
    <mergeCell ref="F12:K12"/>
    <mergeCell ref="B13:C13"/>
    <mergeCell ref="F13:K13"/>
    <mergeCell ref="B41:D41"/>
    <mergeCell ref="B14:H14"/>
    <mergeCell ref="I14:K14"/>
    <mergeCell ref="B27:D27"/>
    <mergeCell ref="B34:D34"/>
    <mergeCell ref="B38:D38"/>
    <mergeCell ref="B39:D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64"/>
  <sheetViews>
    <sheetView workbookViewId="0">
      <selection activeCell="M17" sqref="M17"/>
    </sheetView>
  </sheetViews>
  <sheetFormatPr baseColWidth="10" defaultColWidth="14.44140625" defaultRowHeight="14.4" x14ac:dyDescent="0.3"/>
  <cols>
    <col min="1" max="2" width="5.33203125" customWidth="1"/>
    <col min="3" max="3" width="30.44140625" customWidth="1"/>
    <col min="4" max="4" width="10.109375" customWidth="1"/>
    <col min="5" max="5" width="8.6640625" customWidth="1"/>
    <col min="6" max="6" width="11.5546875" customWidth="1"/>
    <col min="7" max="7" width="12.44140625" customWidth="1"/>
    <col min="8" max="8" width="10" customWidth="1"/>
    <col min="9" max="11" width="11.5546875" bestFit="1" customWidth="1"/>
    <col min="12" max="26" width="10.6640625" customWidth="1"/>
  </cols>
  <sheetData>
    <row r="1" spans="2:11" ht="15" thickBot="1" x14ac:dyDescent="0.35"/>
    <row r="2" spans="2:11" x14ac:dyDescent="0.3">
      <c r="B2" s="462" t="s">
        <v>55</v>
      </c>
      <c r="C2" s="463"/>
      <c r="D2" s="463"/>
      <c r="E2" s="463"/>
      <c r="F2" s="463"/>
      <c r="G2" s="463"/>
      <c r="H2" s="463"/>
      <c r="I2" s="463"/>
      <c r="J2" s="463"/>
      <c r="K2" s="464"/>
    </row>
    <row r="3" spans="2:11" x14ac:dyDescent="0.3">
      <c r="B3" s="465" t="s">
        <v>296</v>
      </c>
      <c r="C3" s="403"/>
      <c r="D3" s="403"/>
      <c r="E3" s="403"/>
      <c r="F3" s="403"/>
      <c r="G3" s="403"/>
      <c r="H3" s="403"/>
      <c r="I3" s="403"/>
      <c r="J3" s="403"/>
      <c r="K3" s="466"/>
    </row>
    <row r="4" spans="2:11" x14ac:dyDescent="0.3">
      <c r="B4" s="465" t="s">
        <v>190</v>
      </c>
      <c r="C4" s="403"/>
      <c r="D4" s="403"/>
      <c r="E4" s="403"/>
      <c r="F4" s="403"/>
      <c r="G4" s="403"/>
      <c r="H4" s="403"/>
      <c r="I4" s="403"/>
      <c r="J4" s="403"/>
      <c r="K4" s="466"/>
    </row>
    <row r="5" spans="2:11" x14ac:dyDescent="0.3">
      <c r="B5" s="465" t="s">
        <v>57</v>
      </c>
      <c r="C5" s="403"/>
      <c r="D5" s="403"/>
      <c r="E5" s="403"/>
      <c r="F5" s="403"/>
      <c r="G5" s="403"/>
      <c r="H5" s="403"/>
      <c r="I5" s="403"/>
      <c r="J5" s="403"/>
      <c r="K5" s="466"/>
    </row>
    <row r="6" spans="2:11" x14ac:dyDescent="0.3">
      <c r="B6" s="467" t="s">
        <v>58</v>
      </c>
      <c r="C6" s="453"/>
      <c r="D6" s="160" t="s">
        <v>35</v>
      </c>
      <c r="E6" s="160" t="s">
        <v>59</v>
      </c>
      <c r="F6" s="468" t="s">
        <v>60</v>
      </c>
      <c r="G6" s="453"/>
      <c r="H6" s="453"/>
      <c r="I6" s="453"/>
      <c r="J6" s="453"/>
      <c r="K6" s="458"/>
    </row>
    <row r="7" spans="2:11" ht="41.25" customHeight="1" x14ac:dyDescent="0.3">
      <c r="B7" s="456" t="s">
        <v>61</v>
      </c>
      <c r="C7" s="453"/>
      <c r="D7" s="161" t="s">
        <v>3</v>
      </c>
      <c r="E7" s="162">
        <v>0.25</v>
      </c>
      <c r="F7" s="457" t="s">
        <v>191</v>
      </c>
      <c r="G7" s="453"/>
      <c r="H7" s="453"/>
      <c r="I7" s="453"/>
      <c r="J7" s="453"/>
      <c r="K7" s="458"/>
    </row>
    <row r="8" spans="2:11" x14ac:dyDescent="0.3">
      <c r="B8" s="456" t="s">
        <v>63</v>
      </c>
      <c r="C8" s="453"/>
      <c r="D8" s="161" t="s">
        <v>33</v>
      </c>
      <c r="E8" s="161">
        <v>2.5</v>
      </c>
      <c r="F8" s="457"/>
      <c r="G8" s="453"/>
      <c r="H8" s="453"/>
      <c r="I8" s="453"/>
      <c r="J8" s="453"/>
      <c r="K8" s="458"/>
    </row>
    <row r="9" spans="2:11" ht="39" customHeight="1" x14ac:dyDescent="0.3">
      <c r="B9" s="456" t="s">
        <v>64</v>
      </c>
      <c r="C9" s="453"/>
      <c r="D9" s="161" t="s">
        <v>9</v>
      </c>
      <c r="E9" s="161">
        <v>100</v>
      </c>
      <c r="F9" s="457" t="s">
        <v>65</v>
      </c>
      <c r="G9" s="453"/>
      <c r="H9" s="453"/>
      <c r="I9" s="453"/>
      <c r="J9" s="453"/>
      <c r="K9" s="458"/>
    </row>
    <row r="10" spans="2:11" ht="28.5" customHeight="1" x14ac:dyDescent="0.3">
      <c r="B10" s="456" t="s">
        <v>66</v>
      </c>
      <c r="C10" s="453"/>
      <c r="D10" s="161" t="s">
        <v>9</v>
      </c>
      <c r="E10" s="161">
        <v>4</v>
      </c>
      <c r="F10" s="457" t="s">
        <v>67</v>
      </c>
      <c r="G10" s="453"/>
      <c r="H10" s="453"/>
      <c r="I10" s="453"/>
      <c r="J10" s="453"/>
      <c r="K10" s="458"/>
    </row>
    <row r="11" spans="2:11" ht="30.75" customHeight="1" x14ac:dyDescent="0.3">
      <c r="B11" s="456" t="s">
        <v>68</v>
      </c>
      <c r="C11" s="453"/>
      <c r="D11" s="161" t="s">
        <v>69</v>
      </c>
      <c r="E11" s="161">
        <v>4</v>
      </c>
      <c r="F11" s="457" t="s">
        <v>70</v>
      </c>
      <c r="G11" s="453"/>
      <c r="H11" s="453"/>
      <c r="I11" s="453"/>
      <c r="J11" s="453"/>
      <c r="K11" s="458"/>
    </row>
    <row r="12" spans="2:11" x14ac:dyDescent="0.3">
      <c r="B12" s="456" t="s">
        <v>71</v>
      </c>
      <c r="C12" s="453"/>
      <c r="D12" s="161" t="s">
        <v>38</v>
      </c>
      <c r="E12" s="161">
        <v>2</v>
      </c>
      <c r="F12" s="457"/>
      <c r="G12" s="453"/>
      <c r="H12" s="453"/>
      <c r="I12" s="453"/>
      <c r="J12" s="453"/>
      <c r="K12" s="458"/>
    </row>
    <row r="13" spans="2:11" ht="19.5" customHeight="1" x14ac:dyDescent="0.3">
      <c r="B13" s="456" t="s">
        <v>72</v>
      </c>
      <c r="C13" s="453"/>
      <c r="D13" s="161" t="s">
        <v>13</v>
      </c>
      <c r="E13" s="161">
        <v>2</v>
      </c>
      <c r="F13" s="457" t="s">
        <v>73</v>
      </c>
      <c r="G13" s="453"/>
      <c r="H13" s="453"/>
      <c r="I13" s="453"/>
      <c r="J13" s="453"/>
      <c r="K13" s="458"/>
    </row>
    <row r="14" spans="2:11" ht="23.25" customHeight="1" x14ac:dyDescent="0.3">
      <c r="B14" s="456" t="s">
        <v>74</v>
      </c>
      <c r="C14" s="453"/>
      <c r="D14" s="161" t="s">
        <v>42</v>
      </c>
      <c r="E14" s="163">
        <v>0.9</v>
      </c>
      <c r="F14" s="457" t="s">
        <v>75</v>
      </c>
      <c r="G14" s="453"/>
      <c r="H14" s="453"/>
      <c r="I14" s="453"/>
      <c r="J14" s="453"/>
      <c r="K14" s="458"/>
    </row>
    <row r="15" spans="2:11" x14ac:dyDescent="0.3">
      <c r="B15" s="456" t="s">
        <v>76</v>
      </c>
      <c r="C15" s="453"/>
      <c r="D15" s="161" t="s">
        <v>42</v>
      </c>
      <c r="E15" s="163">
        <v>0.7</v>
      </c>
      <c r="F15" s="457"/>
      <c r="G15" s="453"/>
      <c r="H15" s="453"/>
      <c r="I15" s="453"/>
      <c r="J15" s="453"/>
      <c r="K15" s="458"/>
    </row>
    <row r="16" spans="2:11" ht="21.75" customHeight="1" x14ac:dyDescent="0.3">
      <c r="B16" s="456" t="s">
        <v>77</v>
      </c>
      <c r="C16" s="453"/>
      <c r="D16" s="161" t="s">
        <v>49</v>
      </c>
      <c r="E16" s="163">
        <v>0.3</v>
      </c>
      <c r="F16" s="457" t="s">
        <v>78</v>
      </c>
      <c r="G16" s="453"/>
      <c r="H16" s="453"/>
      <c r="I16" s="453"/>
      <c r="J16" s="453"/>
      <c r="K16" s="458"/>
    </row>
    <row r="17" spans="2:11" ht="18.75" customHeight="1" x14ac:dyDescent="0.3">
      <c r="B17" s="452" t="s">
        <v>80</v>
      </c>
      <c r="C17" s="453"/>
      <c r="D17" s="453"/>
      <c r="E17" s="453"/>
      <c r="F17" s="453"/>
      <c r="G17" s="453"/>
      <c r="H17" s="453"/>
      <c r="I17" s="459" t="e">
        <f>#REF!</f>
        <v>#REF!</v>
      </c>
      <c r="J17" s="460"/>
      <c r="K17" s="461"/>
    </row>
    <row r="18" spans="2:11" ht="20.399999999999999" x14ac:dyDescent="0.3">
      <c r="B18" s="174" t="s">
        <v>81</v>
      </c>
      <c r="C18" s="164" t="s">
        <v>58</v>
      </c>
      <c r="D18" s="164" t="s">
        <v>35</v>
      </c>
      <c r="E18" s="164" t="s">
        <v>59</v>
      </c>
      <c r="F18" s="164" t="s">
        <v>82</v>
      </c>
      <c r="G18" s="164" t="s">
        <v>83</v>
      </c>
      <c r="H18" s="164" t="s">
        <v>84</v>
      </c>
      <c r="I18" s="164" t="s">
        <v>85</v>
      </c>
      <c r="J18" s="164" t="s">
        <v>86</v>
      </c>
      <c r="K18" s="175" t="s">
        <v>87</v>
      </c>
    </row>
    <row r="19" spans="2:11" x14ac:dyDescent="0.3">
      <c r="B19" s="176">
        <v>1</v>
      </c>
      <c r="C19" s="165" t="s">
        <v>88</v>
      </c>
      <c r="D19" s="166"/>
      <c r="E19" s="166"/>
      <c r="F19" s="166"/>
      <c r="G19" s="166"/>
      <c r="H19" s="166"/>
      <c r="I19" s="166"/>
      <c r="J19" s="166"/>
      <c r="K19" s="177"/>
    </row>
    <row r="20" spans="2:11" x14ac:dyDescent="0.3">
      <c r="B20" s="178" t="s">
        <v>89</v>
      </c>
      <c r="C20" s="166" t="s">
        <v>2</v>
      </c>
      <c r="D20" s="166" t="s">
        <v>3</v>
      </c>
      <c r="E20" s="167">
        <v>0.25</v>
      </c>
      <c r="F20" s="168">
        <v>305563</v>
      </c>
      <c r="G20" s="168">
        <f t="shared" ref="G20:G27" si="0">E20*F20</f>
        <v>76390.75</v>
      </c>
      <c r="H20" s="166" t="e">
        <f t="shared" ref="H20:H27" si="1">I$17</f>
        <v>#REF!</v>
      </c>
      <c r="I20" s="168" t="e">
        <f t="shared" ref="I20:I27" si="2">G20*H20</f>
        <v>#REF!</v>
      </c>
      <c r="J20" s="168" t="e">
        <f t="shared" ref="J20:J27" si="3">I20-K20</f>
        <v>#REF!</v>
      </c>
      <c r="K20" s="177"/>
    </row>
    <row r="21" spans="2:11" ht="15.75" customHeight="1" x14ac:dyDescent="0.3">
      <c r="B21" s="178" t="s">
        <v>90</v>
      </c>
      <c r="C21" s="166" t="s">
        <v>4</v>
      </c>
      <c r="D21" s="166" t="s">
        <v>5</v>
      </c>
      <c r="E21" s="168">
        <v>100</v>
      </c>
      <c r="F21" s="168">
        <v>556</v>
      </c>
      <c r="G21" s="168">
        <f t="shared" si="0"/>
        <v>55600</v>
      </c>
      <c r="H21" s="166" t="e">
        <f t="shared" si="1"/>
        <v>#REF!</v>
      </c>
      <c r="I21" s="168" t="e">
        <f t="shared" si="2"/>
        <v>#REF!</v>
      </c>
      <c r="J21" s="168" t="e">
        <f t="shared" si="3"/>
        <v>#REF!</v>
      </c>
      <c r="K21" s="177"/>
    </row>
    <row r="22" spans="2:11" ht="15.75" customHeight="1" x14ac:dyDescent="0.3">
      <c r="B22" s="178" t="s">
        <v>91</v>
      </c>
      <c r="C22" s="166" t="s">
        <v>6</v>
      </c>
      <c r="D22" s="166" t="s">
        <v>7</v>
      </c>
      <c r="E22" s="168">
        <v>100</v>
      </c>
      <c r="F22" s="168">
        <v>3056</v>
      </c>
      <c r="G22" s="168">
        <f t="shared" si="0"/>
        <v>305600</v>
      </c>
      <c r="H22" s="166" t="e">
        <f t="shared" si="1"/>
        <v>#REF!</v>
      </c>
      <c r="I22" s="168" t="e">
        <f t="shared" si="2"/>
        <v>#REF!</v>
      </c>
      <c r="J22" s="168" t="e">
        <f t="shared" si="3"/>
        <v>#REF!</v>
      </c>
      <c r="K22" s="177"/>
    </row>
    <row r="23" spans="2:11" ht="15.75" customHeight="1" x14ac:dyDescent="0.3">
      <c r="B23" s="178" t="s">
        <v>92</v>
      </c>
      <c r="C23" s="166" t="s">
        <v>8</v>
      </c>
      <c r="D23" s="166" t="s">
        <v>9</v>
      </c>
      <c r="E23" s="168">
        <v>104</v>
      </c>
      <c r="F23" s="168">
        <v>3056</v>
      </c>
      <c r="G23" s="168">
        <f t="shared" si="0"/>
        <v>317824</v>
      </c>
      <c r="H23" s="166" t="e">
        <f t="shared" si="1"/>
        <v>#REF!</v>
      </c>
      <c r="I23" s="168" t="e">
        <f t="shared" si="2"/>
        <v>#REF!</v>
      </c>
      <c r="J23" s="168" t="e">
        <f t="shared" si="3"/>
        <v>#REF!</v>
      </c>
      <c r="K23" s="177"/>
    </row>
    <row r="24" spans="2:11" ht="15.75" customHeight="1" x14ac:dyDescent="0.3">
      <c r="B24" s="178" t="s">
        <v>93</v>
      </c>
      <c r="C24" s="166" t="s">
        <v>10</v>
      </c>
      <c r="D24" s="166" t="s">
        <v>11</v>
      </c>
      <c r="E24" s="168">
        <v>4000</v>
      </c>
      <c r="F24" s="168">
        <v>180</v>
      </c>
      <c r="G24" s="168">
        <f t="shared" si="0"/>
        <v>720000</v>
      </c>
      <c r="H24" s="166" t="e">
        <f t="shared" si="1"/>
        <v>#REF!</v>
      </c>
      <c r="I24" s="168" t="e">
        <f t="shared" si="2"/>
        <v>#REF!</v>
      </c>
      <c r="J24" s="168" t="e">
        <f t="shared" si="3"/>
        <v>#REF!</v>
      </c>
      <c r="K24" s="177"/>
    </row>
    <row r="25" spans="2:11" ht="15.75" customHeight="1" x14ac:dyDescent="0.3">
      <c r="B25" s="178" t="s">
        <v>94</v>
      </c>
      <c r="C25" s="166" t="s">
        <v>12</v>
      </c>
      <c r="D25" s="166" t="s">
        <v>13</v>
      </c>
      <c r="E25" s="169">
        <v>1747</v>
      </c>
      <c r="F25" s="168">
        <v>489</v>
      </c>
      <c r="G25" s="168">
        <f t="shared" si="0"/>
        <v>854283</v>
      </c>
      <c r="H25" s="166" t="e">
        <f t="shared" si="1"/>
        <v>#REF!</v>
      </c>
      <c r="I25" s="168" t="e">
        <f t="shared" si="2"/>
        <v>#REF!</v>
      </c>
      <c r="J25" s="168" t="e">
        <f t="shared" si="3"/>
        <v>#REF!</v>
      </c>
      <c r="K25" s="179"/>
    </row>
    <row r="26" spans="2:11" ht="15.75" customHeight="1" x14ac:dyDescent="0.3">
      <c r="B26" s="178" t="s">
        <v>95</v>
      </c>
      <c r="C26" s="166" t="s">
        <v>14</v>
      </c>
      <c r="D26" s="166" t="s">
        <v>9</v>
      </c>
      <c r="E26" s="168">
        <v>104</v>
      </c>
      <c r="F26" s="168">
        <v>1111</v>
      </c>
      <c r="G26" s="168">
        <f t="shared" si="0"/>
        <v>115544</v>
      </c>
      <c r="H26" s="166" t="e">
        <f t="shared" si="1"/>
        <v>#REF!</v>
      </c>
      <c r="I26" s="168" t="e">
        <f t="shared" si="2"/>
        <v>#REF!</v>
      </c>
      <c r="J26" s="168" t="e">
        <f t="shared" si="3"/>
        <v>#REF!</v>
      </c>
      <c r="K26" s="177"/>
    </row>
    <row r="27" spans="2:11" ht="15.75" customHeight="1" x14ac:dyDescent="0.3">
      <c r="B27" s="178" t="s">
        <v>96</v>
      </c>
      <c r="C27" s="166" t="s">
        <v>15</v>
      </c>
      <c r="D27" s="166" t="s">
        <v>9</v>
      </c>
      <c r="E27" s="168">
        <v>200</v>
      </c>
      <c r="F27" s="168">
        <v>1222</v>
      </c>
      <c r="G27" s="168">
        <f t="shared" si="0"/>
        <v>244400</v>
      </c>
      <c r="H27" s="166" t="e">
        <f t="shared" si="1"/>
        <v>#REF!</v>
      </c>
      <c r="I27" s="168" t="e">
        <f t="shared" si="2"/>
        <v>#REF!</v>
      </c>
      <c r="J27" s="168" t="e">
        <f t="shared" si="3"/>
        <v>#REF!</v>
      </c>
      <c r="K27" s="177"/>
    </row>
    <row r="28" spans="2:11" ht="15.75" customHeight="1" x14ac:dyDescent="0.3">
      <c r="B28" s="452" t="s">
        <v>98</v>
      </c>
      <c r="C28" s="453"/>
      <c r="D28" s="453"/>
      <c r="E28" s="453"/>
      <c r="F28" s="165"/>
      <c r="G28" s="170">
        <f>SUM(G20:G27)</f>
        <v>2689641.75</v>
      </c>
      <c r="H28" s="170"/>
      <c r="I28" s="170" t="e">
        <f t="shared" ref="I28:K28" si="4">SUM(I20:I27)</f>
        <v>#REF!</v>
      </c>
      <c r="J28" s="170" t="e">
        <f t="shared" si="4"/>
        <v>#REF!</v>
      </c>
      <c r="K28" s="180">
        <f t="shared" si="4"/>
        <v>0</v>
      </c>
    </row>
    <row r="29" spans="2:11" ht="15.75" customHeight="1" x14ac:dyDescent="0.3">
      <c r="B29" s="176">
        <v>2</v>
      </c>
      <c r="C29" s="165" t="s">
        <v>99</v>
      </c>
      <c r="D29" s="166"/>
      <c r="E29" s="166"/>
      <c r="F29" s="166"/>
      <c r="G29" s="166"/>
      <c r="H29" s="166"/>
      <c r="I29" s="168"/>
      <c r="J29" s="166"/>
      <c r="K29" s="177"/>
    </row>
    <row r="30" spans="2:11" ht="15.75" customHeight="1" x14ac:dyDescent="0.3">
      <c r="B30" s="178" t="s">
        <v>100</v>
      </c>
      <c r="C30" s="166" t="s">
        <v>39</v>
      </c>
      <c r="D30" s="166" t="s">
        <v>38</v>
      </c>
      <c r="E30" s="166">
        <v>2</v>
      </c>
      <c r="F30" s="168">
        <v>380000</v>
      </c>
      <c r="G30" s="168">
        <f t="shared" ref="G30:G34" si="5">E30*F30</f>
        <v>760000</v>
      </c>
      <c r="H30" s="166" t="e">
        <f t="shared" ref="H30:H35" si="6">I$17</f>
        <v>#REF!</v>
      </c>
      <c r="I30" s="168" t="e">
        <f t="shared" ref="I30:I35" si="7">G30*H30</f>
        <v>#REF!</v>
      </c>
      <c r="J30" s="168" t="e">
        <f t="shared" ref="J30:J35" si="8">I30-K30</f>
        <v>#REF!</v>
      </c>
      <c r="K30" s="177"/>
    </row>
    <row r="31" spans="2:11" ht="15.75" customHeight="1" x14ac:dyDescent="0.3">
      <c r="B31" s="178" t="s">
        <v>101</v>
      </c>
      <c r="C31" s="166" t="s">
        <v>54</v>
      </c>
      <c r="D31" s="166" t="s">
        <v>9</v>
      </c>
      <c r="E31" s="166">
        <v>104</v>
      </c>
      <c r="F31" s="168">
        <v>16000</v>
      </c>
      <c r="G31" s="168">
        <f t="shared" si="5"/>
        <v>1664000</v>
      </c>
      <c r="H31" s="166" t="e">
        <f t="shared" si="6"/>
        <v>#REF!</v>
      </c>
      <c r="I31" s="168" t="e">
        <f t="shared" si="7"/>
        <v>#REF!</v>
      </c>
      <c r="J31" s="168" t="e">
        <f t="shared" si="8"/>
        <v>#REF!</v>
      </c>
      <c r="K31" s="177"/>
    </row>
    <row r="32" spans="2:11" ht="15.75" customHeight="1" x14ac:dyDescent="0.3">
      <c r="B32" s="178" t="s">
        <v>102</v>
      </c>
      <c r="C32" s="166" t="s">
        <v>44</v>
      </c>
      <c r="D32" s="166" t="s">
        <v>13</v>
      </c>
      <c r="E32" s="166">
        <v>2</v>
      </c>
      <c r="F32" s="168">
        <v>12500</v>
      </c>
      <c r="G32" s="168">
        <f t="shared" si="5"/>
        <v>25000</v>
      </c>
      <c r="H32" s="166" t="e">
        <f t="shared" si="6"/>
        <v>#REF!</v>
      </c>
      <c r="I32" s="168" t="e">
        <f t="shared" si="7"/>
        <v>#REF!</v>
      </c>
      <c r="J32" s="168" t="e">
        <f t="shared" si="8"/>
        <v>#REF!</v>
      </c>
      <c r="K32" s="177"/>
    </row>
    <row r="33" spans="2:11" ht="15.75" customHeight="1" x14ac:dyDescent="0.3">
      <c r="B33" s="178" t="s">
        <v>103</v>
      </c>
      <c r="C33" s="166" t="s">
        <v>46</v>
      </c>
      <c r="D33" s="166" t="s">
        <v>42</v>
      </c>
      <c r="E33" s="171">
        <v>0.9</v>
      </c>
      <c r="F33" s="168">
        <v>46000</v>
      </c>
      <c r="G33" s="168">
        <f t="shared" si="5"/>
        <v>41400</v>
      </c>
      <c r="H33" s="166" t="e">
        <f t="shared" si="6"/>
        <v>#REF!</v>
      </c>
      <c r="I33" s="168" t="e">
        <f t="shared" si="7"/>
        <v>#REF!</v>
      </c>
      <c r="J33" s="168" t="e">
        <f t="shared" si="8"/>
        <v>#REF!</v>
      </c>
      <c r="K33" s="177"/>
    </row>
    <row r="34" spans="2:11" ht="15.75" customHeight="1" x14ac:dyDescent="0.3">
      <c r="B34" s="178" t="s">
        <v>104</v>
      </c>
      <c r="C34" s="166" t="s">
        <v>41</v>
      </c>
      <c r="D34" s="166" t="s">
        <v>42</v>
      </c>
      <c r="E34" s="171">
        <v>0.7</v>
      </c>
      <c r="F34" s="168">
        <v>15000</v>
      </c>
      <c r="G34" s="168">
        <f t="shared" si="5"/>
        <v>10500</v>
      </c>
      <c r="H34" s="166" t="e">
        <f t="shared" si="6"/>
        <v>#REF!</v>
      </c>
      <c r="I34" s="168" t="e">
        <f t="shared" si="7"/>
        <v>#REF!</v>
      </c>
      <c r="J34" s="168" t="e">
        <f t="shared" si="8"/>
        <v>#REF!</v>
      </c>
      <c r="K34" s="177"/>
    </row>
    <row r="35" spans="2:11" ht="15.75" customHeight="1" x14ac:dyDescent="0.3">
      <c r="B35" s="178" t="s">
        <v>105</v>
      </c>
      <c r="C35" s="166" t="s">
        <v>48</v>
      </c>
      <c r="D35" s="166" t="s">
        <v>49</v>
      </c>
      <c r="E35" s="172">
        <v>0.3</v>
      </c>
      <c r="F35" s="168">
        <v>27000</v>
      </c>
      <c r="G35" s="168">
        <f>ROUND(E35*F35,0)</f>
        <v>8100</v>
      </c>
      <c r="H35" s="166" t="e">
        <f t="shared" si="6"/>
        <v>#REF!</v>
      </c>
      <c r="I35" s="168" t="e">
        <f t="shared" si="7"/>
        <v>#REF!</v>
      </c>
      <c r="J35" s="168" t="e">
        <f t="shared" si="8"/>
        <v>#REF!</v>
      </c>
      <c r="K35" s="177"/>
    </row>
    <row r="36" spans="2:11" ht="15.75" customHeight="1" x14ac:dyDescent="0.3">
      <c r="B36" s="452" t="s">
        <v>107</v>
      </c>
      <c r="C36" s="453"/>
      <c r="D36" s="453"/>
      <c r="E36" s="453"/>
      <c r="F36" s="166"/>
      <c r="G36" s="170">
        <f>SUM(G30:G35)</f>
        <v>2509000</v>
      </c>
      <c r="H36" s="170"/>
      <c r="I36" s="170" t="e">
        <f t="shared" ref="I36:K36" si="9">SUM(I30:I35)</f>
        <v>#REF!</v>
      </c>
      <c r="J36" s="170" t="e">
        <f t="shared" si="9"/>
        <v>#REF!</v>
      </c>
      <c r="K36" s="180">
        <f t="shared" si="9"/>
        <v>0</v>
      </c>
    </row>
    <row r="37" spans="2:11" ht="15.75" customHeight="1" x14ac:dyDescent="0.3">
      <c r="B37" s="176">
        <v>3</v>
      </c>
      <c r="C37" s="165" t="s">
        <v>108</v>
      </c>
      <c r="D37" s="166"/>
      <c r="E37" s="166"/>
      <c r="F37" s="166"/>
      <c r="G37" s="168"/>
      <c r="H37" s="166"/>
      <c r="I37" s="168"/>
      <c r="J37" s="166"/>
      <c r="K37" s="177"/>
    </row>
    <row r="38" spans="2:11" ht="15.75" customHeight="1" x14ac:dyDescent="0.3">
      <c r="B38" s="178">
        <v>3.1</v>
      </c>
      <c r="C38" s="166" t="s">
        <v>0</v>
      </c>
      <c r="D38" s="173">
        <v>0.05</v>
      </c>
      <c r="E38" s="166">
        <v>1</v>
      </c>
      <c r="F38" s="168">
        <v>134482</v>
      </c>
      <c r="G38" s="168">
        <f t="shared" ref="G38:G39" si="10">E38*F38</f>
        <v>134482</v>
      </c>
      <c r="H38" s="166" t="e">
        <f t="shared" ref="H38:H39" si="11">I$17</f>
        <v>#REF!</v>
      </c>
      <c r="I38" s="168" t="e">
        <f t="shared" ref="I38:I39" si="12">G38*H38</f>
        <v>#REF!</v>
      </c>
      <c r="J38" s="168" t="e">
        <f t="shared" ref="J38:J39" si="13">I38-K38</f>
        <v>#REF!</v>
      </c>
      <c r="K38" s="179"/>
    </row>
    <row r="39" spans="2:11" ht="15.75" customHeight="1" x14ac:dyDescent="0.3">
      <c r="B39" s="178" t="s">
        <v>109</v>
      </c>
      <c r="C39" s="166" t="s">
        <v>1</v>
      </c>
      <c r="D39" s="173">
        <v>0.2</v>
      </c>
      <c r="E39" s="166">
        <v>1</v>
      </c>
      <c r="F39" s="168">
        <v>501800</v>
      </c>
      <c r="G39" s="168">
        <f t="shared" si="10"/>
        <v>501800</v>
      </c>
      <c r="H39" s="166" t="e">
        <f t="shared" si="11"/>
        <v>#REF!</v>
      </c>
      <c r="I39" s="168" t="e">
        <f t="shared" si="12"/>
        <v>#REF!</v>
      </c>
      <c r="J39" s="168" t="e">
        <f t="shared" si="13"/>
        <v>#REF!</v>
      </c>
      <c r="K39" s="179"/>
    </row>
    <row r="40" spans="2:11" ht="15.75" customHeight="1" x14ac:dyDescent="0.3">
      <c r="B40" s="452" t="s">
        <v>110</v>
      </c>
      <c r="C40" s="453"/>
      <c r="D40" s="453"/>
      <c r="E40" s="453"/>
      <c r="F40" s="165"/>
      <c r="G40" s="170">
        <f>SUM(G38:G39)</f>
        <v>636282</v>
      </c>
      <c r="H40" s="170"/>
      <c r="I40" s="170" t="e">
        <f t="shared" ref="I40:K40" si="14">SUM(I38:I39)</f>
        <v>#REF!</v>
      </c>
      <c r="J40" s="170" t="e">
        <f t="shared" si="14"/>
        <v>#REF!</v>
      </c>
      <c r="K40" s="180">
        <f t="shared" si="14"/>
        <v>0</v>
      </c>
    </row>
    <row r="41" spans="2:11" ht="15.75" customHeight="1" x14ac:dyDescent="0.3">
      <c r="B41" s="181"/>
      <c r="C41" s="165" t="s">
        <v>111</v>
      </c>
      <c r="D41" s="166"/>
      <c r="E41" s="166"/>
      <c r="F41" s="166"/>
      <c r="G41" s="170">
        <f>G40+G36+G28</f>
        <v>5834923.75</v>
      </c>
      <c r="H41" s="170"/>
      <c r="I41" s="170" t="e">
        <f t="shared" ref="I41:K41" si="15">I40+I36+I28</f>
        <v>#REF!</v>
      </c>
      <c r="J41" s="170" t="e">
        <f t="shared" si="15"/>
        <v>#REF!</v>
      </c>
      <c r="K41" s="180">
        <f t="shared" si="15"/>
        <v>0</v>
      </c>
    </row>
    <row r="42" spans="2:11" ht="15.75" customHeight="1" x14ac:dyDescent="0.3">
      <c r="B42" s="178">
        <v>4</v>
      </c>
      <c r="C42" s="166" t="s">
        <v>112</v>
      </c>
      <c r="D42" s="173">
        <v>0.15</v>
      </c>
      <c r="E42" s="166">
        <v>1</v>
      </c>
      <c r="F42" s="168">
        <v>875239</v>
      </c>
      <c r="G42" s="168">
        <f>E42*F42</f>
        <v>875239</v>
      </c>
      <c r="H42" s="166" t="e">
        <f>I$17</f>
        <v>#REF!</v>
      </c>
      <c r="I42" s="168" t="e">
        <f>G42*H42</f>
        <v>#REF!</v>
      </c>
      <c r="J42" s="168" t="e">
        <f>I42-K42</f>
        <v>#REF!</v>
      </c>
      <c r="K42" s="179"/>
    </row>
    <row r="43" spans="2:11" ht="15.75" customHeight="1" thickBot="1" x14ac:dyDescent="0.35">
      <c r="B43" s="454" t="s">
        <v>113</v>
      </c>
      <c r="C43" s="455"/>
      <c r="D43" s="455"/>
      <c r="E43" s="455"/>
      <c r="F43" s="182"/>
      <c r="G43" s="183">
        <f>G41+G42</f>
        <v>6710162.75</v>
      </c>
      <c r="H43" s="183"/>
      <c r="I43" s="183" t="e">
        <f t="shared" ref="I43:K43" si="16">I41+I42</f>
        <v>#REF!</v>
      </c>
      <c r="J43" s="183" t="e">
        <f t="shared" si="16"/>
        <v>#REF!</v>
      </c>
      <c r="K43" s="184">
        <f t="shared" si="16"/>
        <v>0</v>
      </c>
    </row>
    <row r="44" spans="2:11" ht="15.75" customHeight="1" x14ac:dyDescent="0.3"/>
    <row r="45" spans="2:11" ht="15.75" customHeight="1" x14ac:dyDescent="0.3">
      <c r="G45" s="64"/>
    </row>
    <row r="46" spans="2:11" ht="15.75" customHeight="1" x14ac:dyDescent="0.3">
      <c r="G46" s="50"/>
    </row>
    <row r="47" spans="2:11" ht="15.75" customHeight="1" x14ac:dyDescent="0.3">
      <c r="G47" s="66"/>
    </row>
    <row r="48" spans="2:11" ht="15.75" customHeight="1" x14ac:dyDescent="0.3">
      <c r="G48" s="50"/>
    </row>
    <row r="49" spans="7:7" ht="15.75" customHeight="1" x14ac:dyDescent="0.3"/>
    <row r="50" spans="7:7" ht="15.75" customHeight="1" x14ac:dyDescent="0.3"/>
    <row r="51" spans="7:7" ht="15.75" customHeight="1" x14ac:dyDescent="0.3"/>
    <row r="52" spans="7:7" ht="15.75" customHeight="1" x14ac:dyDescent="0.3"/>
    <row r="53" spans="7:7" ht="15.75" customHeight="1" x14ac:dyDescent="0.3"/>
    <row r="54" spans="7:7" ht="15.75" customHeight="1" x14ac:dyDescent="0.3"/>
    <row r="55" spans="7:7" ht="15.75" customHeight="1" x14ac:dyDescent="0.3"/>
    <row r="56" spans="7:7" ht="15.75" customHeight="1" x14ac:dyDescent="0.3"/>
    <row r="57" spans="7:7" ht="15.75" customHeight="1" x14ac:dyDescent="0.3"/>
    <row r="58" spans="7:7" ht="15.75" customHeight="1" x14ac:dyDescent="0.3"/>
    <row r="59" spans="7:7" ht="15.75" customHeight="1" x14ac:dyDescent="0.3"/>
    <row r="60" spans="7:7" ht="15.75" customHeight="1" x14ac:dyDescent="0.3"/>
    <row r="61" spans="7:7" ht="15.75" customHeight="1" x14ac:dyDescent="0.3"/>
    <row r="62" spans="7:7" ht="15.75" customHeight="1" x14ac:dyDescent="0.3"/>
    <row r="63" spans="7:7" ht="15.75" customHeight="1" x14ac:dyDescent="0.3"/>
    <row r="64" spans="7:7" ht="15.75" customHeight="1" x14ac:dyDescent="0.3">
      <c r="G64" s="128">
        <v>1</v>
      </c>
    </row>
  </sheetData>
  <mergeCells count="32">
    <mergeCell ref="B2:K2"/>
    <mergeCell ref="B3:K3"/>
    <mergeCell ref="B4:K4"/>
    <mergeCell ref="B5:K5"/>
    <mergeCell ref="B6:C6"/>
    <mergeCell ref="F6:K6"/>
    <mergeCell ref="B7:C7"/>
    <mergeCell ref="F7:K7"/>
    <mergeCell ref="B8:C8"/>
    <mergeCell ref="F8:K8"/>
    <mergeCell ref="B9:C9"/>
    <mergeCell ref="F9:K9"/>
    <mergeCell ref="B10:C10"/>
    <mergeCell ref="F10:K10"/>
    <mergeCell ref="B11:C11"/>
    <mergeCell ref="F11:K11"/>
    <mergeCell ref="B12:C12"/>
    <mergeCell ref="F12:K12"/>
    <mergeCell ref="B13:C13"/>
    <mergeCell ref="F13:K13"/>
    <mergeCell ref="B14:C14"/>
    <mergeCell ref="F14:K14"/>
    <mergeCell ref="B15:C15"/>
    <mergeCell ref="F15:K15"/>
    <mergeCell ref="B40:E40"/>
    <mergeCell ref="B43:E43"/>
    <mergeCell ref="B16:C16"/>
    <mergeCell ref="F16:K16"/>
    <mergeCell ref="B17:H17"/>
    <mergeCell ref="B28:E28"/>
    <mergeCell ref="B36:E36"/>
    <mergeCell ref="I17:K1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>
      <selection activeCell="E17" sqref="E17:F40"/>
    </sheetView>
  </sheetViews>
  <sheetFormatPr baseColWidth="10" defaultColWidth="14.44140625" defaultRowHeight="14.4" x14ac:dyDescent="0.3"/>
  <cols>
    <col min="1" max="1" width="4.6640625" customWidth="1"/>
    <col min="2" max="2" width="7" customWidth="1"/>
    <col min="3" max="3" width="27.44140625" customWidth="1"/>
    <col min="4" max="5" width="8.6640625" customWidth="1"/>
    <col min="6" max="6" width="9" customWidth="1"/>
    <col min="7" max="7" width="9.88671875" customWidth="1"/>
    <col min="8" max="8" width="6.88671875" customWidth="1"/>
    <col min="9" max="9" width="10.44140625" customWidth="1"/>
    <col min="10" max="10" width="10.6640625" customWidth="1"/>
    <col min="11" max="11" width="10.44140625" customWidth="1"/>
    <col min="12" max="26" width="11.44140625" customWidth="1"/>
  </cols>
  <sheetData>
    <row r="1" spans="1:26" ht="12" customHeight="1" thickBot="1" x14ac:dyDescent="0.3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26" ht="12" customHeight="1" x14ac:dyDescent="0.3">
      <c r="A2" s="67"/>
      <c r="B2" s="479" t="s">
        <v>55</v>
      </c>
      <c r="C2" s="440"/>
      <c r="D2" s="440"/>
      <c r="E2" s="440"/>
      <c r="F2" s="440"/>
      <c r="G2" s="440"/>
      <c r="H2" s="440"/>
      <c r="I2" s="440"/>
      <c r="J2" s="440"/>
      <c r="K2" s="441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ht="12" customHeight="1" x14ac:dyDescent="0.3">
      <c r="A3" s="67"/>
      <c r="B3" s="480" t="s">
        <v>296</v>
      </c>
      <c r="C3" s="403"/>
      <c r="D3" s="403"/>
      <c r="E3" s="403"/>
      <c r="F3" s="403"/>
      <c r="G3" s="403"/>
      <c r="H3" s="403"/>
      <c r="I3" s="403"/>
      <c r="J3" s="403"/>
      <c r="K3" s="436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12" customHeight="1" x14ac:dyDescent="0.3">
      <c r="A4" s="67"/>
      <c r="B4" s="480" t="s">
        <v>137</v>
      </c>
      <c r="C4" s="403"/>
      <c r="D4" s="403"/>
      <c r="E4" s="403"/>
      <c r="F4" s="403"/>
      <c r="G4" s="403"/>
      <c r="H4" s="403"/>
      <c r="I4" s="403"/>
      <c r="J4" s="403"/>
      <c r="K4" s="436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ht="12" customHeight="1" x14ac:dyDescent="0.3">
      <c r="A5" s="67"/>
      <c r="B5" s="480" t="s">
        <v>57</v>
      </c>
      <c r="C5" s="403"/>
      <c r="D5" s="403"/>
      <c r="E5" s="403"/>
      <c r="F5" s="403"/>
      <c r="G5" s="403"/>
      <c r="H5" s="403"/>
      <c r="I5" s="403"/>
      <c r="J5" s="403"/>
      <c r="K5" s="436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26" ht="12" customHeight="1" x14ac:dyDescent="0.3">
      <c r="A6" s="67"/>
      <c r="B6" s="481" t="s">
        <v>260</v>
      </c>
      <c r="C6" s="416"/>
      <c r="D6" s="68" t="s">
        <v>35</v>
      </c>
      <c r="E6" s="68" t="s">
        <v>59</v>
      </c>
      <c r="F6" s="482" t="s">
        <v>60</v>
      </c>
      <c r="G6" s="415"/>
      <c r="H6" s="415"/>
      <c r="I6" s="415"/>
      <c r="J6" s="415"/>
      <c r="K6" s="424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26" ht="22.5" customHeight="1" x14ac:dyDescent="0.3">
      <c r="A7" s="67"/>
      <c r="B7" s="476" t="s">
        <v>61</v>
      </c>
      <c r="C7" s="416"/>
      <c r="D7" s="69" t="s">
        <v>128</v>
      </c>
      <c r="E7" s="70">
        <v>1</v>
      </c>
      <c r="F7" s="477" t="s">
        <v>263</v>
      </c>
      <c r="G7" s="415"/>
      <c r="H7" s="415"/>
      <c r="I7" s="415"/>
      <c r="J7" s="415"/>
      <c r="K7" s="424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ht="15.75" customHeight="1" x14ac:dyDescent="0.3">
      <c r="A8" s="67"/>
      <c r="B8" s="476" t="s">
        <v>130</v>
      </c>
      <c r="C8" s="416"/>
      <c r="D8" s="69" t="s">
        <v>22</v>
      </c>
      <c r="E8" s="71">
        <v>3000</v>
      </c>
      <c r="F8" s="478" t="s">
        <v>264</v>
      </c>
      <c r="G8" s="429"/>
      <c r="H8" s="429"/>
      <c r="I8" s="429"/>
      <c r="J8" s="429"/>
      <c r="K8" s="430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ht="15.75" customHeight="1" x14ac:dyDescent="0.3">
      <c r="A9" s="67"/>
      <c r="B9" s="476" t="s">
        <v>132</v>
      </c>
      <c r="C9" s="416"/>
      <c r="D9" s="69" t="s">
        <v>117</v>
      </c>
      <c r="E9" s="72">
        <v>1</v>
      </c>
      <c r="F9" s="435"/>
      <c r="G9" s="403"/>
      <c r="H9" s="403"/>
      <c r="I9" s="403"/>
      <c r="J9" s="403"/>
      <c r="K9" s="43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15.75" customHeight="1" x14ac:dyDescent="0.3">
      <c r="A10" s="67"/>
      <c r="B10" s="476" t="s">
        <v>116</v>
      </c>
      <c r="C10" s="416"/>
      <c r="D10" s="69" t="s">
        <v>117</v>
      </c>
      <c r="E10" s="73">
        <v>0</v>
      </c>
      <c r="F10" s="431"/>
      <c r="G10" s="417"/>
      <c r="H10" s="417"/>
      <c r="I10" s="417"/>
      <c r="J10" s="417"/>
      <c r="K10" s="432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26" ht="15" customHeight="1" x14ac:dyDescent="0.3">
      <c r="A11" s="67"/>
      <c r="B11" s="471" t="s">
        <v>133</v>
      </c>
      <c r="C11" s="416"/>
      <c r="D11" s="69" t="s">
        <v>13</v>
      </c>
      <c r="E11" s="74">
        <v>0</v>
      </c>
      <c r="F11" s="472" t="s">
        <v>119</v>
      </c>
      <c r="G11" s="415"/>
      <c r="H11" s="415"/>
      <c r="I11" s="415"/>
      <c r="J11" s="415"/>
      <c r="K11" s="424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1:26" ht="15" customHeight="1" x14ac:dyDescent="0.3">
      <c r="A12" s="67"/>
      <c r="B12" s="471" t="s">
        <v>134</v>
      </c>
      <c r="C12" s="416"/>
      <c r="D12" s="69" t="s">
        <v>13</v>
      </c>
      <c r="E12" s="74">
        <v>0</v>
      </c>
      <c r="F12" s="472" t="s">
        <v>121</v>
      </c>
      <c r="G12" s="415"/>
      <c r="H12" s="415"/>
      <c r="I12" s="415"/>
      <c r="J12" s="415"/>
      <c r="K12" s="424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pans="1:26" ht="15" customHeight="1" x14ac:dyDescent="0.3">
      <c r="A13" s="67"/>
      <c r="B13" s="471" t="s">
        <v>135</v>
      </c>
      <c r="C13" s="416"/>
      <c r="D13" s="69" t="s">
        <v>13</v>
      </c>
      <c r="E13" s="70">
        <v>2</v>
      </c>
      <c r="F13" s="472" t="s">
        <v>138</v>
      </c>
      <c r="G13" s="415"/>
      <c r="H13" s="415"/>
      <c r="I13" s="415"/>
      <c r="J13" s="415"/>
      <c r="K13" s="424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 ht="15" customHeight="1" x14ac:dyDescent="0.3">
      <c r="A14" s="67"/>
      <c r="B14" s="471" t="s">
        <v>136</v>
      </c>
      <c r="C14" s="416"/>
      <c r="D14" s="69" t="s">
        <v>13</v>
      </c>
      <c r="E14" s="75">
        <v>15</v>
      </c>
      <c r="F14" s="472" t="s">
        <v>125</v>
      </c>
      <c r="G14" s="415"/>
      <c r="H14" s="415"/>
      <c r="I14" s="415"/>
      <c r="J14" s="415"/>
      <c r="K14" s="424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 ht="15" customHeight="1" x14ac:dyDescent="0.3">
      <c r="A15" s="67"/>
      <c r="B15" s="469" t="s">
        <v>80</v>
      </c>
      <c r="C15" s="415"/>
      <c r="D15" s="415"/>
      <c r="E15" s="415"/>
      <c r="F15" s="415"/>
      <c r="G15" s="415"/>
      <c r="H15" s="416"/>
      <c r="I15" s="473" t="e">
        <f>#REF!</f>
        <v>#REF!</v>
      </c>
      <c r="J15" s="474"/>
      <c r="K15" s="475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 ht="12" customHeight="1" x14ac:dyDescent="0.3">
      <c r="A16" s="67"/>
      <c r="B16" s="76" t="s">
        <v>81</v>
      </c>
      <c r="C16" s="187" t="s">
        <v>260</v>
      </c>
      <c r="D16" s="77" t="s">
        <v>35</v>
      </c>
      <c r="E16" s="77" t="s">
        <v>139</v>
      </c>
      <c r="F16" s="77" t="s">
        <v>140</v>
      </c>
      <c r="G16" s="187" t="s">
        <v>261</v>
      </c>
      <c r="H16" s="77" t="s">
        <v>141</v>
      </c>
      <c r="I16" s="77" t="s">
        <v>85</v>
      </c>
      <c r="J16" s="77" t="s">
        <v>86</v>
      </c>
      <c r="K16" s="78" t="s">
        <v>142</v>
      </c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 ht="12" customHeight="1" x14ac:dyDescent="0.3">
      <c r="A17" s="67"/>
      <c r="B17" s="79">
        <v>1</v>
      </c>
      <c r="C17" s="80" t="s">
        <v>88</v>
      </c>
      <c r="D17" s="81"/>
      <c r="E17" s="81"/>
      <c r="F17" s="81"/>
      <c r="G17" s="81"/>
      <c r="H17" s="81"/>
      <c r="I17" s="81"/>
      <c r="J17" s="81"/>
      <c r="K17" s="82"/>
      <c r="L17" s="67"/>
      <c r="M17" s="83"/>
      <c r="N17" s="83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spans="1:26" ht="12" customHeight="1" x14ac:dyDescent="0.3">
      <c r="A18" s="67"/>
      <c r="B18" s="79" t="s">
        <v>89</v>
      </c>
      <c r="C18" s="81" t="s">
        <v>18</v>
      </c>
      <c r="D18" s="81" t="s">
        <v>5</v>
      </c>
      <c r="E18" s="81"/>
      <c r="F18" s="81">
        <v>1019</v>
      </c>
      <c r="G18" s="84">
        <f t="shared" ref="G18:G26" si="0">E18*F18</f>
        <v>0</v>
      </c>
      <c r="H18" s="81" t="e">
        <f t="shared" ref="H18:H26" si="1">I$15</f>
        <v>#REF!</v>
      </c>
      <c r="I18" s="84" t="e">
        <f t="shared" ref="I18:I26" si="2">G18*H18</f>
        <v>#REF!</v>
      </c>
      <c r="J18" s="84" t="e">
        <f t="shared" ref="J18:J26" si="3">I18-K18</f>
        <v>#REF!</v>
      </c>
      <c r="K18" s="82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spans="1:26" ht="12" customHeight="1" x14ac:dyDescent="0.3">
      <c r="A19" s="67"/>
      <c r="B19" s="79" t="s">
        <v>90</v>
      </c>
      <c r="C19" s="81" t="s">
        <v>19</v>
      </c>
      <c r="D19" s="81" t="s">
        <v>5</v>
      </c>
      <c r="E19" s="81"/>
      <c r="F19" s="81">
        <v>489</v>
      </c>
      <c r="G19" s="84">
        <f t="shared" si="0"/>
        <v>0</v>
      </c>
      <c r="H19" s="81" t="e">
        <f t="shared" si="1"/>
        <v>#REF!</v>
      </c>
      <c r="I19" s="84" t="e">
        <f t="shared" si="2"/>
        <v>#REF!</v>
      </c>
      <c r="J19" s="84" t="e">
        <f t="shared" si="3"/>
        <v>#REF!</v>
      </c>
      <c r="K19" s="82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spans="1:26" ht="12" customHeight="1" x14ac:dyDescent="0.3">
      <c r="A20" s="67"/>
      <c r="B20" s="79" t="s">
        <v>91</v>
      </c>
      <c r="C20" s="81" t="s">
        <v>20</v>
      </c>
      <c r="D20" s="81" t="s">
        <v>7</v>
      </c>
      <c r="E20" s="81">
        <v>3000</v>
      </c>
      <c r="F20" s="81">
        <v>1019</v>
      </c>
      <c r="G20" s="84">
        <f t="shared" si="0"/>
        <v>3057000</v>
      </c>
      <c r="H20" s="81" t="e">
        <f t="shared" si="1"/>
        <v>#REF!</v>
      </c>
      <c r="I20" s="84" t="e">
        <f t="shared" si="2"/>
        <v>#REF!</v>
      </c>
      <c r="J20" s="84" t="e">
        <f t="shared" si="3"/>
        <v>#REF!</v>
      </c>
      <c r="K20" s="82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spans="1:26" ht="12" customHeight="1" x14ac:dyDescent="0.3">
      <c r="A21" s="67"/>
      <c r="B21" s="79" t="s">
        <v>92</v>
      </c>
      <c r="C21" s="81" t="s">
        <v>21</v>
      </c>
      <c r="D21" s="81" t="s">
        <v>22</v>
      </c>
      <c r="E21" s="81"/>
      <c r="F21" s="81">
        <v>873</v>
      </c>
      <c r="G21" s="84">
        <f t="shared" si="0"/>
        <v>0</v>
      </c>
      <c r="H21" s="81" t="e">
        <f t="shared" si="1"/>
        <v>#REF!</v>
      </c>
      <c r="I21" s="84" t="e">
        <f t="shared" si="2"/>
        <v>#REF!</v>
      </c>
      <c r="J21" s="84" t="e">
        <f t="shared" si="3"/>
        <v>#REF!</v>
      </c>
      <c r="K21" s="82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 spans="1:26" ht="12" customHeight="1" x14ac:dyDescent="0.3">
      <c r="A22" s="67"/>
      <c r="B22" s="79" t="s">
        <v>93</v>
      </c>
      <c r="C22" s="81" t="s">
        <v>23</v>
      </c>
      <c r="D22" s="81" t="s">
        <v>22</v>
      </c>
      <c r="E22" s="81">
        <v>3000</v>
      </c>
      <c r="F22" s="81">
        <v>764</v>
      </c>
      <c r="G22" s="84">
        <f t="shared" si="0"/>
        <v>2292000</v>
      </c>
      <c r="H22" s="81" t="e">
        <f t="shared" si="1"/>
        <v>#REF!</v>
      </c>
      <c r="I22" s="84" t="e">
        <f t="shared" si="2"/>
        <v>#REF!</v>
      </c>
      <c r="J22" s="84" t="e">
        <f t="shared" si="3"/>
        <v>#REF!</v>
      </c>
      <c r="K22" s="82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</row>
    <row r="23" spans="1:26" ht="12" customHeight="1" x14ac:dyDescent="0.3">
      <c r="A23" s="67"/>
      <c r="B23" s="79" t="s">
        <v>94</v>
      </c>
      <c r="C23" s="81" t="s">
        <v>24</v>
      </c>
      <c r="D23" s="81" t="s">
        <v>22</v>
      </c>
      <c r="E23" s="81">
        <v>0</v>
      </c>
      <c r="F23" s="81">
        <v>1019</v>
      </c>
      <c r="G23" s="84">
        <f t="shared" si="0"/>
        <v>0</v>
      </c>
      <c r="H23" s="81" t="e">
        <f t="shared" si="1"/>
        <v>#REF!</v>
      </c>
      <c r="I23" s="84" t="e">
        <f t="shared" si="2"/>
        <v>#REF!</v>
      </c>
      <c r="J23" s="84" t="e">
        <f t="shared" si="3"/>
        <v>#REF!</v>
      </c>
      <c r="K23" s="82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spans="1:26" ht="12" customHeight="1" x14ac:dyDescent="0.3">
      <c r="A24" s="67"/>
      <c r="B24" s="79" t="s">
        <v>95</v>
      </c>
      <c r="C24" s="81" t="s">
        <v>25</v>
      </c>
      <c r="D24" s="81" t="s">
        <v>22</v>
      </c>
      <c r="E24" s="81"/>
      <c r="F24" s="81">
        <v>407</v>
      </c>
      <c r="G24" s="84">
        <f t="shared" si="0"/>
        <v>0</v>
      </c>
      <c r="H24" s="81" t="e">
        <f t="shared" si="1"/>
        <v>#REF!</v>
      </c>
      <c r="I24" s="84" t="e">
        <f t="shared" si="2"/>
        <v>#REF!</v>
      </c>
      <c r="J24" s="84" t="e">
        <f t="shared" si="3"/>
        <v>#REF!</v>
      </c>
      <c r="K24" s="82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 spans="1:26" ht="12" customHeight="1" x14ac:dyDescent="0.3">
      <c r="A25" s="67"/>
      <c r="B25" s="79" t="s">
        <v>96</v>
      </c>
      <c r="C25" s="81" t="s">
        <v>26</v>
      </c>
      <c r="D25" s="81" t="s">
        <v>22</v>
      </c>
      <c r="E25" s="81">
        <v>3000</v>
      </c>
      <c r="F25" s="81">
        <v>306</v>
      </c>
      <c r="G25" s="84">
        <f t="shared" si="0"/>
        <v>918000</v>
      </c>
      <c r="H25" s="81" t="e">
        <f t="shared" si="1"/>
        <v>#REF!</v>
      </c>
      <c r="I25" s="84" t="e">
        <f t="shared" si="2"/>
        <v>#REF!</v>
      </c>
      <c r="J25" s="84" t="e">
        <f t="shared" si="3"/>
        <v>#REF!</v>
      </c>
      <c r="K25" s="82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 spans="1:26" ht="12" customHeight="1" x14ac:dyDescent="0.3">
      <c r="A26" s="67"/>
      <c r="B26" s="79" t="s">
        <v>97</v>
      </c>
      <c r="C26" s="81" t="s">
        <v>27</v>
      </c>
      <c r="D26" s="81" t="s">
        <v>13</v>
      </c>
      <c r="E26" s="85">
        <v>6017</v>
      </c>
      <c r="F26" s="81">
        <v>349</v>
      </c>
      <c r="G26" s="84">
        <f t="shared" si="0"/>
        <v>2099933</v>
      </c>
      <c r="H26" s="81" t="e">
        <f t="shared" si="1"/>
        <v>#REF!</v>
      </c>
      <c r="I26" s="84" t="e">
        <f t="shared" si="2"/>
        <v>#REF!</v>
      </c>
      <c r="J26" s="84" t="e">
        <f t="shared" si="3"/>
        <v>#REF!</v>
      </c>
      <c r="K26" s="86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 spans="1:26" ht="12" customHeight="1" x14ac:dyDescent="0.3">
      <c r="A27" s="67"/>
      <c r="B27" s="469" t="s">
        <v>98</v>
      </c>
      <c r="C27" s="415"/>
      <c r="D27" s="416"/>
      <c r="E27" s="81"/>
      <c r="F27" s="81"/>
      <c r="G27" s="87">
        <f>SUM(G18:G26)</f>
        <v>8366933</v>
      </c>
      <c r="H27" s="87"/>
      <c r="I27" s="87" t="e">
        <f t="shared" ref="I27:K27" si="4">SUM(I18:I26)</f>
        <v>#REF!</v>
      </c>
      <c r="J27" s="87" t="e">
        <f t="shared" si="4"/>
        <v>#REF!</v>
      </c>
      <c r="K27" s="88">
        <f t="shared" si="4"/>
        <v>0</v>
      </c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spans="1:26" ht="12" customHeight="1" x14ac:dyDescent="0.3">
      <c r="A28" s="67"/>
      <c r="B28" s="79">
        <v>2</v>
      </c>
      <c r="C28" s="80" t="s">
        <v>99</v>
      </c>
      <c r="D28" s="81"/>
      <c r="E28" s="81"/>
      <c r="F28" s="81"/>
      <c r="G28" s="81"/>
      <c r="H28" s="81"/>
      <c r="I28" s="81"/>
      <c r="J28" s="81"/>
      <c r="K28" s="82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spans="1:26" ht="12" customHeight="1" x14ac:dyDescent="0.3">
      <c r="A29" s="67"/>
      <c r="B29" s="79" t="s">
        <v>100</v>
      </c>
      <c r="C29" s="81" t="s">
        <v>51</v>
      </c>
      <c r="D29" s="81" t="s">
        <v>35</v>
      </c>
      <c r="E29" s="81">
        <v>3000</v>
      </c>
      <c r="F29" s="81"/>
      <c r="G29" s="84">
        <f t="shared" ref="G29:G33" si="5">E29*F29</f>
        <v>0</v>
      </c>
      <c r="H29" s="81" t="e">
        <f t="shared" ref="H29:H33" si="6">I$15</f>
        <v>#REF!</v>
      </c>
      <c r="I29" s="84" t="e">
        <f t="shared" ref="I29:I33" si="7">G29*H29</f>
        <v>#REF!</v>
      </c>
      <c r="J29" s="84" t="e">
        <f t="shared" ref="J29:J33" si="8">I29-K29</f>
        <v>#REF!</v>
      </c>
      <c r="K29" s="82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 spans="1:26" ht="12" customHeight="1" x14ac:dyDescent="0.3">
      <c r="A30" s="67"/>
      <c r="B30" s="79" t="s">
        <v>101</v>
      </c>
      <c r="C30" s="81" t="s">
        <v>36</v>
      </c>
      <c r="D30" s="81" t="s">
        <v>13</v>
      </c>
      <c r="E30" s="89">
        <v>0</v>
      </c>
      <c r="F30" s="84">
        <v>4000</v>
      </c>
      <c r="G30" s="84">
        <f t="shared" si="5"/>
        <v>0</v>
      </c>
      <c r="H30" s="81" t="e">
        <f t="shared" si="6"/>
        <v>#REF!</v>
      </c>
      <c r="I30" s="84" t="e">
        <f t="shared" si="7"/>
        <v>#REF!</v>
      </c>
      <c r="J30" s="84" t="e">
        <f t="shared" si="8"/>
        <v>#REF!</v>
      </c>
      <c r="K30" s="82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spans="1:26" ht="12" customHeight="1" x14ac:dyDescent="0.3">
      <c r="A31" s="67"/>
      <c r="B31" s="79" t="s">
        <v>102</v>
      </c>
      <c r="C31" s="81" t="s">
        <v>45</v>
      </c>
      <c r="D31" s="81" t="s">
        <v>13</v>
      </c>
      <c r="E31" s="90">
        <v>15</v>
      </c>
      <c r="F31" s="84">
        <v>68000</v>
      </c>
      <c r="G31" s="84">
        <f t="shared" si="5"/>
        <v>1020000</v>
      </c>
      <c r="H31" s="81" t="e">
        <f t="shared" si="6"/>
        <v>#REF!</v>
      </c>
      <c r="I31" s="84" t="e">
        <f t="shared" si="7"/>
        <v>#REF!</v>
      </c>
      <c r="J31" s="84" t="e">
        <f t="shared" si="8"/>
        <v>#REF!</v>
      </c>
      <c r="K31" s="82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spans="1:26" ht="12" customHeight="1" x14ac:dyDescent="0.3">
      <c r="A32" s="67"/>
      <c r="B32" s="79" t="s">
        <v>103</v>
      </c>
      <c r="C32" s="81" t="s">
        <v>47</v>
      </c>
      <c r="D32" s="81" t="s">
        <v>13</v>
      </c>
      <c r="E32" s="89">
        <v>0</v>
      </c>
      <c r="F32" s="84">
        <v>12500</v>
      </c>
      <c r="G32" s="84">
        <f t="shared" si="5"/>
        <v>0</v>
      </c>
      <c r="H32" s="81" t="e">
        <f t="shared" si="6"/>
        <v>#REF!</v>
      </c>
      <c r="I32" s="84" t="e">
        <f t="shared" si="7"/>
        <v>#REF!</v>
      </c>
      <c r="J32" s="84" t="e">
        <f t="shared" si="8"/>
        <v>#REF!</v>
      </c>
      <c r="K32" s="82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26" ht="12" customHeight="1" x14ac:dyDescent="0.3">
      <c r="A33" s="67"/>
      <c r="B33" s="79" t="s">
        <v>104</v>
      </c>
      <c r="C33" s="81" t="s">
        <v>50</v>
      </c>
      <c r="D33" s="81" t="s">
        <v>13</v>
      </c>
      <c r="E33" s="81">
        <v>2</v>
      </c>
      <c r="F33" s="84">
        <v>38000</v>
      </c>
      <c r="G33" s="84">
        <f t="shared" si="5"/>
        <v>76000</v>
      </c>
      <c r="H33" s="81" t="e">
        <f t="shared" si="6"/>
        <v>#REF!</v>
      </c>
      <c r="I33" s="84" t="e">
        <f t="shared" si="7"/>
        <v>#REF!</v>
      </c>
      <c r="J33" s="84" t="e">
        <f t="shared" si="8"/>
        <v>#REF!</v>
      </c>
      <c r="K33" s="82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1:26" ht="12" customHeight="1" x14ac:dyDescent="0.3">
      <c r="A34" s="67"/>
      <c r="B34" s="469" t="s">
        <v>107</v>
      </c>
      <c r="C34" s="415"/>
      <c r="D34" s="416"/>
      <c r="E34" s="81"/>
      <c r="F34" s="81"/>
      <c r="G34" s="87">
        <f>SUM(G29:G33)</f>
        <v>1096000</v>
      </c>
      <c r="H34" s="87"/>
      <c r="I34" s="87" t="e">
        <f t="shared" ref="I34:K34" si="9">SUM(I29:I33)</f>
        <v>#REF!</v>
      </c>
      <c r="J34" s="87" t="e">
        <f t="shared" si="9"/>
        <v>#REF!</v>
      </c>
      <c r="K34" s="88">
        <f t="shared" si="9"/>
        <v>0</v>
      </c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26" ht="12" customHeight="1" x14ac:dyDescent="0.3">
      <c r="A35" s="67"/>
      <c r="B35" s="79">
        <v>3</v>
      </c>
      <c r="C35" s="80" t="s">
        <v>108</v>
      </c>
      <c r="D35" s="81"/>
      <c r="E35" s="81"/>
      <c r="F35" s="81"/>
      <c r="G35" s="81"/>
      <c r="H35" s="81"/>
      <c r="I35" s="81"/>
      <c r="J35" s="81"/>
      <c r="K35" s="82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2" customHeight="1" x14ac:dyDescent="0.3">
      <c r="A36" s="67"/>
      <c r="B36" s="79" t="s">
        <v>126</v>
      </c>
      <c r="C36" s="81" t="s">
        <v>0</v>
      </c>
      <c r="D36" s="91">
        <v>0.05</v>
      </c>
      <c r="E36" s="81">
        <v>1</v>
      </c>
      <c r="F36" s="84">
        <v>418347</v>
      </c>
      <c r="G36" s="84">
        <f t="shared" ref="G36:G37" si="10">E36*F36</f>
        <v>418347</v>
      </c>
      <c r="H36" s="81" t="e">
        <f t="shared" ref="H36:H37" si="11">I$15</f>
        <v>#REF!</v>
      </c>
      <c r="I36" s="84" t="e">
        <f t="shared" ref="I36:I37" si="12">G36*H36</f>
        <v>#REF!</v>
      </c>
      <c r="J36" s="84" t="e">
        <f t="shared" ref="J36:J37" si="13">I36-K36</f>
        <v>#REF!</v>
      </c>
      <c r="K36" s="86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26" ht="12" customHeight="1" x14ac:dyDescent="0.3">
      <c r="A37" s="67"/>
      <c r="B37" s="79" t="s">
        <v>109</v>
      </c>
      <c r="C37" s="81" t="s">
        <v>1</v>
      </c>
      <c r="D37" s="92">
        <v>0.2</v>
      </c>
      <c r="E37" s="81">
        <v>1</v>
      </c>
      <c r="F37" s="84">
        <v>219200</v>
      </c>
      <c r="G37" s="84">
        <f t="shared" si="10"/>
        <v>219200</v>
      </c>
      <c r="H37" s="81" t="e">
        <f t="shared" si="11"/>
        <v>#REF!</v>
      </c>
      <c r="I37" s="84" t="e">
        <f t="shared" si="12"/>
        <v>#REF!</v>
      </c>
      <c r="J37" s="84" t="e">
        <f t="shared" si="13"/>
        <v>#REF!</v>
      </c>
      <c r="K37" s="86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1:26" ht="12" customHeight="1" x14ac:dyDescent="0.3">
      <c r="A38" s="67"/>
      <c r="B38" s="469" t="s">
        <v>110</v>
      </c>
      <c r="C38" s="415"/>
      <c r="D38" s="416"/>
      <c r="E38" s="81"/>
      <c r="F38" s="81"/>
      <c r="G38" s="87">
        <f>SUM(G36:G37)</f>
        <v>637547</v>
      </c>
      <c r="H38" s="87"/>
      <c r="I38" s="87" t="e">
        <f t="shared" ref="I38:K38" si="14">SUM(I36:I37)</f>
        <v>#REF!</v>
      </c>
      <c r="J38" s="87" t="e">
        <f t="shared" si="14"/>
        <v>#REF!</v>
      </c>
      <c r="K38" s="88">
        <f t="shared" si="14"/>
        <v>0</v>
      </c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1:26" ht="12" customHeight="1" x14ac:dyDescent="0.3">
      <c r="A39" s="67"/>
      <c r="B39" s="469" t="s">
        <v>111</v>
      </c>
      <c r="C39" s="415"/>
      <c r="D39" s="416"/>
      <c r="E39" s="81"/>
      <c r="F39" s="81"/>
      <c r="G39" s="87">
        <f>G38+G34+G27</f>
        <v>10100480</v>
      </c>
      <c r="H39" s="87"/>
      <c r="I39" s="87" t="e">
        <f t="shared" ref="I39:K39" si="15">I38+I34+I27</f>
        <v>#REF!</v>
      </c>
      <c r="J39" s="87" t="e">
        <f t="shared" si="15"/>
        <v>#REF!</v>
      </c>
      <c r="K39" s="88">
        <f t="shared" si="15"/>
        <v>0</v>
      </c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1:26" ht="12" customHeight="1" x14ac:dyDescent="0.3">
      <c r="A40" s="67"/>
      <c r="B40" s="79">
        <v>4</v>
      </c>
      <c r="C40" s="81" t="s">
        <v>112</v>
      </c>
      <c r="D40" s="91">
        <v>0.15</v>
      </c>
      <c r="E40" s="81">
        <v>1</v>
      </c>
      <c r="F40" s="84">
        <v>1515072</v>
      </c>
      <c r="G40" s="84">
        <f>E40*F40</f>
        <v>1515072</v>
      </c>
      <c r="H40" s="81" t="e">
        <f>I$15</f>
        <v>#REF!</v>
      </c>
      <c r="I40" s="84" t="e">
        <f>G40*H40</f>
        <v>#REF!</v>
      </c>
      <c r="J40" s="84" t="e">
        <f>I40-K40</f>
        <v>#REF!</v>
      </c>
      <c r="K40" s="86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1:26" ht="12" customHeight="1" thickBot="1" x14ac:dyDescent="0.35">
      <c r="A41" s="67"/>
      <c r="B41" s="470" t="s">
        <v>85</v>
      </c>
      <c r="C41" s="420"/>
      <c r="D41" s="421"/>
      <c r="E41" s="93"/>
      <c r="F41" s="93"/>
      <c r="G41" s="94">
        <f>G39+G40</f>
        <v>11615552</v>
      </c>
      <c r="H41" s="94"/>
      <c r="I41" s="94" t="e">
        <f t="shared" ref="I41:K41" si="16">I39+I40</f>
        <v>#REF!</v>
      </c>
      <c r="J41" s="94" t="e">
        <f t="shared" si="16"/>
        <v>#REF!</v>
      </c>
      <c r="K41" s="95">
        <f t="shared" si="16"/>
        <v>0</v>
      </c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 ht="12" customHeight="1" x14ac:dyDescent="0.3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spans="1:26" ht="12" customHeight="1" x14ac:dyDescent="0.3">
      <c r="A43" s="67"/>
      <c r="B43" s="67"/>
      <c r="C43" s="67"/>
      <c r="D43" s="67"/>
      <c r="E43" s="67"/>
      <c r="F43" s="67"/>
      <c r="G43" s="96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 spans="1:26" ht="12" customHeight="1" x14ac:dyDescent="0.3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 spans="1:26" ht="12" customHeight="1" x14ac:dyDescent="0.3">
      <c r="A45" s="67"/>
      <c r="B45" s="67"/>
      <c r="C45" s="67"/>
      <c r="D45" s="67"/>
      <c r="E45" s="67"/>
      <c r="F45" s="67"/>
      <c r="G45" s="83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spans="1:26" ht="12" customHeight="1" x14ac:dyDescent="0.3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 spans="1:26" ht="12" customHeight="1" x14ac:dyDescent="0.3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</row>
    <row r="48" spans="1:26" ht="12" customHeight="1" x14ac:dyDescent="0.3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</row>
    <row r="49" spans="1:26" ht="12" customHeight="1" x14ac:dyDescent="0.3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</row>
    <row r="50" spans="1:26" ht="12" customHeight="1" x14ac:dyDescent="0.3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1:26" ht="12" customHeight="1" x14ac:dyDescent="0.3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1:26" ht="12" customHeight="1" x14ac:dyDescent="0.3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spans="1:26" ht="12" customHeight="1" x14ac:dyDescent="0.3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1:26" ht="12" customHeight="1" x14ac:dyDescent="0.3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1:26" ht="12" customHeight="1" x14ac:dyDescent="0.3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spans="1:26" ht="12" customHeight="1" x14ac:dyDescent="0.3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spans="1:26" ht="12" customHeight="1" x14ac:dyDescent="0.3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spans="1:26" ht="12" customHeight="1" x14ac:dyDescent="0.3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spans="1:26" ht="12" customHeight="1" x14ac:dyDescent="0.3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0" spans="1:26" ht="12" customHeight="1" x14ac:dyDescent="0.3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spans="1:26" ht="12" customHeight="1" x14ac:dyDescent="0.3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</row>
    <row r="62" spans="1:26" ht="12" customHeight="1" x14ac:dyDescent="0.3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</row>
    <row r="63" spans="1:26" ht="12" customHeight="1" x14ac:dyDescent="0.3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</row>
    <row r="64" spans="1:26" ht="12" customHeight="1" x14ac:dyDescent="0.3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spans="1:26" ht="12" customHeight="1" x14ac:dyDescent="0.3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</row>
    <row r="66" spans="1:26" ht="12" customHeight="1" x14ac:dyDescent="0.3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</row>
    <row r="67" spans="1:26" ht="12" customHeight="1" x14ac:dyDescent="0.3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</row>
    <row r="68" spans="1:26" ht="12" customHeight="1" x14ac:dyDescent="0.3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spans="1:26" ht="12" customHeight="1" x14ac:dyDescent="0.3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</row>
    <row r="70" spans="1:26" ht="12" customHeight="1" x14ac:dyDescent="0.3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spans="1:26" ht="12" customHeight="1" x14ac:dyDescent="0.3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</row>
    <row r="72" spans="1:26" ht="12" customHeight="1" x14ac:dyDescent="0.3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</row>
    <row r="73" spans="1:26" ht="12" customHeight="1" x14ac:dyDescent="0.3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</row>
    <row r="74" spans="1:26" ht="12" customHeight="1" x14ac:dyDescent="0.3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</row>
    <row r="75" spans="1:26" ht="12" customHeight="1" x14ac:dyDescent="0.3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</row>
    <row r="76" spans="1:26" ht="12" customHeight="1" x14ac:dyDescent="0.3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</row>
    <row r="77" spans="1:26" ht="12" customHeight="1" x14ac:dyDescent="0.3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</row>
    <row r="78" spans="1:26" ht="12" customHeight="1" x14ac:dyDescent="0.3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</row>
    <row r="79" spans="1:26" ht="12" customHeight="1" x14ac:dyDescent="0.3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</row>
    <row r="80" spans="1:26" ht="12" customHeight="1" x14ac:dyDescent="0.3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</row>
    <row r="81" spans="1:26" ht="12" customHeight="1" x14ac:dyDescent="0.3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</row>
    <row r="82" spans="1:26" ht="12" customHeight="1" x14ac:dyDescent="0.3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</row>
    <row r="83" spans="1:26" ht="12" customHeight="1" x14ac:dyDescent="0.3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</row>
    <row r="84" spans="1:26" ht="12" customHeight="1" x14ac:dyDescent="0.3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</row>
    <row r="85" spans="1:26" ht="12" customHeight="1" x14ac:dyDescent="0.3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</row>
    <row r="86" spans="1:26" ht="12" customHeight="1" x14ac:dyDescent="0.3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</row>
    <row r="87" spans="1:26" ht="12" customHeight="1" x14ac:dyDescent="0.3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</row>
    <row r="88" spans="1:26" ht="12" customHeight="1" x14ac:dyDescent="0.3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</row>
    <row r="89" spans="1:26" ht="12" customHeight="1" x14ac:dyDescent="0.3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</row>
    <row r="90" spans="1:26" ht="12" customHeight="1" x14ac:dyDescent="0.3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</row>
    <row r="91" spans="1:26" ht="12" customHeight="1" x14ac:dyDescent="0.3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</row>
    <row r="92" spans="1:26" ht="12" customHeight="1" x14ac:dyDescent="0.3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</row>
    <row r="93" spans="1:26" ht="12" customHeight="1" x14ac:dyDescent="0.3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</row>
    <row r="94" spans="1:26" ht="12" customHeight="1" x14ac:dyDescent="0.3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</row>
    <row r="95" spans="1:26" ht="12" customHeight="1" x14ac:dyDescent="0.3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</row>
    <row r="96" spans="1:26" ht="12" customHeight="1" x14ac:dyDescent="0.3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</row>
    <row r="97" spans="1:26" ht="12" customHeight="1" x14ac:dyDescent="0.3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</row>
    <row r="98" spans="1:26" ht="12" customHeight="1" x14ac:dyDescent="0.3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</row>
    <row r="99" spans="1:26" ht="12" customHeight="1" x14ac:dyDescent="0.3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</row>
    <row r="100" spans="1:26" ht="12" customHeight="1" x14ac:dyDescent="0.3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</row>
    <row r="101" spans="1:26" ht="12" customHeight="1" x14ac:dyDescent="0.3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</row>
    <row r="102" spans="1:26" ht="12" customHeight="1" x14ac:dyDescent="0.3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</row>
    <row r="103" spans="1:26" ht="12" customHeight="1" x14ac:dyDescent="0.3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spans="1:26" ht="12" customHeight="1" x14ac:dyDescent="0.3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</row>
    <row r="105" spans="1:26" ht="12" customHeight="1" x14ac:dyDescent="0.3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</row>
    <row r="106" spans="1:26" ht="12" customHeight="1" x14ac:dyDescent="0.3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</row>
    <row r="107" spans="1:26" ht="12" customHeight="1" x14ac:dyDescent="0.3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</row>
    <row r="108" spans="1:26" ht="12" customHeight="1" x14ac:dyDescent="0.3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</row>
    <row r="109" spans="1:26" ht="12" customHeight="1" x14ac:dyDescent="0.3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</row>
    <row r="110" spans="1:26" ht="12" customHeight="1" x14ac:dyDescent="0.3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</row>
    <row r="111" spans="1:26" ht="12" customHeight="1" x14ac:dyDescent="0.3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</row>
    <row r="112" spans="1:26" ht="12" customHeight="1" x14ac:dyDescent="0.3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</row>
    <row r="113" spans="1:26" ht="12" customHeight="1" x14ac:dyDescent="0.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</row>
    <row r="114" spans="1:26" ht="12" customHeight="1" x14ac:dyDescent="0.3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</row>
    <row r="115" spans="1:26" ht="12" customHeight="1" x14ac:dyDescent="0.3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</row>
    <row r="116" spans="1:26" ht="12" customHeight="1" x14ac:dyDescent="0.3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</row>
    <row r="117" spans="1:26" ht="12" customHeight="1" x14ac:dyDescent="0.3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spans="1:26" ht="12" customHeight="1" x14ac:dyDescent="0.3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  <row r="119" spans="1:26" ht="12" customHeight="1" x14ac:dyDescent="0.3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</row>
    <row r="120" spans="1:26" ht="12" customHeight="1" x14ac:dyDescent="0.3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</row>
    <row r="121" spans="1:26" ht="12" customHeight="1" x14ac:dyDescent="0.3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</row>
    <row r="122" spans="1:26" ht="12" customHeight="1" x14ac:dyDescent="0.3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</row>
    <row r="123" spans="1:26" ht="12" customHeight="1" x14ac:dyDescent="0.3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</row>
    <row r="124" spans="1:26" ht="12" customHeight="1" x14ac:dyDescent="0.3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</row>
    <row r="125" spans="1:26" ht="12" customHeight="1" x14ac:dyDescent="0.3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</row>
    <row r="126" spans="1:26" ht="12" customHeight="1" x14ac:dyDescent="0.3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</row>
    <row r="127" spans="1:26" ht="12" customHeight="1" x14ac:dyDescent="0.3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</row>
    <row r="128" spans="1:26" ht="12" customHeight="1" x14ac:dyDescent="0.3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</row>
    <row r="129" spans="1:26" ht="12" customHeight="1" x14ac:dyDescent="0.3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</row>
    <row r="130" spans="1:26" ht="12" customHeight="1" x14ac:dyDescent="0.3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</row>
    <row r="131" spans="1:26" ht="12" customHeight="1" x14ac:dyDescent="0.3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</row>
    <row r="132" spans="1:26" ht="12" customHeight="1" x14ac:dyDescent="0.3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</row>
    <row r="133" spans="1:26" ht="12" customHeight="1" x14ac:dyDescent="0.3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</row>
    <row r="134" spans="1:26" ht="12" customHeight="1" x14ac:dyDescent="0.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  <row r="135" spans="1:26" ht="12" customHeight="1" x14ac:dyDescent="0.3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</row>
    <row r="136" spans="1:26" ht="12" customHeight="1" x14ac:dyDescent="0.3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</row>
    <row r="137" spans="1:26" ht="12" customHeight="1" x14ac:dyDescent="0.3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</row>
    <row r="138" spans="1:26" ht="12" customHeight="1" x14ac:dyDescent="0.3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</row>
    <row r="139" spans="1:26" ht="12" customHeight="1" x14ac:dyDescent="0.3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</row>
    <row r="140" spans="1:26" ht="12" customHeight="1" x14ac:dyDescent="0.3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</row>
    <row r="141" spans="1:26" ht="12" customHeight="1" x14ac:dyDescent="0.3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</row>
    <row r="142" spans="1:26" ht="12" customHeight="1" x14ac:dyDescent="0.3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</row>
    <row r="143" spans="1:26" ht="12" customHeight="1" x14ac:dyDescent="0.3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</row>
    <row r="144" spans="1:26" ht="12" customHeight="1" x14ac:dyDescent="0.3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</row>
    <row r="145" spans="1:26" ht="12" customHeight="1" x14ac:dyDescent="0.3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  <row r="146" spans="1:26" ht="12" customHeight="1" x14ac:dyDescent="0.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</row>
    <row r="147" spans="1:26" ht="12" customHeight="1" x14ac:dyDescent="0.3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</row>
    <row r="148" spans="1:26" ht="12" customHeight="1" x14ac:dyDescent="0.3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</row>
    <row r="149" spans="1:26" ht="12" customHeight="1" x14ac:dyDescent="0.3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</row>
    <row r="150" spans="1:26" ht="12" customHeight="1" x14ac:dyDescent="0.3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</row>
    <row r="151" spans="1:26" ht="12" customHeight="1" x14ac:dyDescent="0.3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</row>
    <row r="152" spans="1:26" ht="12" customHeight="1" x14ac:dyDescent="0.3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</row>
    <row r="153" spans="1:26" ht="12" customHeight="1" x14ac:dyDescent="0.3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</row>
    <row r="154" spans="1:26" ht="12" customHeight="1" x14ac:dyDescent="0.3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</row>
    <row r="155" spans="1:26" ht="12" customHeight="1" x14ac:dyDescent="0.3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</row>
    <row r="156" spans="1:26" ht="12" customHeight="1" x14ac:dyDescent="0.3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</row>
    <row r="157" spans="1:26" ht="12" customHeight="1" x14ac:dyDescent="0.3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</row>
    <row r="158" spans="1:26" ht="12" customHeight="1" x14ac:dyDescent="0.3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</row>
    <row r="159" spans="1:26" ht="12" customHeight="1" x14ac:dyDescent="0.3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</row>
    <row r="160" spans="1:26" ht="12" customHeight="1" x14ac:dyDescent="0.3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</row>
    <row r="161" spans="1:26" ht="12" customHeight="1" x14ac:dyDescent="0.3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</row>
    <row r="162" spans="1:26" ht="12" customHeight="1" x14ac:dyDescent="0.3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</row>
    <row r="163" spans="1:26" ht="12" customHeight="1" x14ac:dyDescent="0.3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</row>
    <row r="164" spans="1:26" ht="12" customHeight="1" x14ac:dyDescent="0.3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</row>
    <row r="165" spans="1:26" ht="12" customHeight="1" x14ac:dyDescent="0.3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</row>
    <row r="166" spans="1:26" ht="12" customHeight="1" x14ac:dyDescent="0.3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</row>
    <row r="167" spans="1:26" ht="12" customHeight="1" x14ac:dyDescent="0.3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</row>
    <row r="168" spans="1:26" ht="12" customHeight="1" x14ac:dyDescent="0.3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</row>
    <row r="169" spans="1:26" ht="12" customHeight="1" x14ac:dyDescent="0.3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</row>
    <row r="170" spans="1:26" ht="12" customHeight="1" x14ac:dyDescent="0.3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</row>
    <row r="171" spans="1:26" ht="12" customHeight="1" x14ac:dyDescent="0.3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</row>
    <row r="172" spans="1:26" ht="12" customHeight="1" x14ac:dyDescent="0.3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</row>
    <row r="173" spans="1:26" ht="12" customHeight="1" x14ac:dyDescent="0.3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</row>
    <row r="174" spans="1:26" ht="12" customHeight="1" x14ac:dyDescent="0.3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</row>
    <row r="175" spans="1:26" ht="12" customHeight="1" x14ac:dyDescent="0.3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</row>
    <row r="176" spans="1:26" ht="12" customHeight="1" x14ac:dyDescent="0.3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</row>
    <row r="177" spans="1:26" ht="12" customHeight="1" x14ac:dyDescent="0.3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</row>
    <row r="178" spans="1:26" ht="12" customHeight="1" x14ac:dyDescent="0.3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</row>
    <row r="179" spans="1:26" ht="12" customHeight="1" x14ac:dyDescent="0.3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</row>
    <row r="180" spans="1:26" ht="12" customHeight="1" x14ac:dyDescent="0.3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</row>
    <row r="181" spans="1:26" ht="12" customHeight="1" x14ac:dyDescent="0.3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</row>
    <row r="182" spans="1:26" ht="12" customHeight="1" x14ac:dyDescent="0.3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</row>
    <row r="183" spans="1:26" ht="12" customHeight="1" x14ac:dyDescent="0.3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</row>
    <row r="184" spans="1:26" ht="12" customHeight="1" x14ac:dyDescent="0.3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</row>
    <row r="185" spans="1:26" ht="12" customHeight="1" x14ac:dyDescent="0.3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</row>
    <row r="186" spans="1:26" ht="12" customHeight="1" x14ac:dyDescent="0.3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</row>
    <row r="187" spans="1:26" ht="12" customHeight="1" x14ac:dyDescent="0.3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</row>
    <row r="188" spans="1:26" ht="12" customHeight="1" x14ac:dyDescent="0.3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</row>
    <row r="189" spans="1:26" ht="12" customHeight="1" x14ac:dyDescent="0.3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</row>
    <row r="190" spans="1:26" ht="12" customHeight="1" x14ac:dyDescent="0.3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</row>
    <row r="191" spans="1:26" ht="12" customHeight="1" x14ac:dyDescent="0.3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</row>
    <row r="192" spans="1:26" ht="12" customHeight="1" x14ac:dyDescent="0.3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</row>
    <row r="193" spans="1:26" ht="12" customHeight="1" x14ac:dyDescent="0.3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</row>
    <row r="194" spans="1:26" ht="12" customHeight="1" x14ac:dyDescent="0.3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</row>
    <row r="195" spans="1:26" ht="12" customHeight="1" x14ac:dyDescent="0.3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</row>
    <row r="196" spans="1:26" ht="12" customHeight="1" x14ac:dyDescent="0.3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</row>
    <row r="197" spans="1:26" ht="12" customHeight="1" x14ac:dyDescent="0.3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</row>
    <row r="198" spans="1:26" ht="12" customHeight="1" x14ac:dyDescent="0.3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</row>
    <row r="199" spans="1:26" ht="12" customHeight="1" x14ac:dyDescent="0.3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</row>
    <row r="200" spans="1:26" ht="12" customHeight="1" x14ac:dyDescent="0.3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</row>
    <row r="201" spans="1:26" ht="12" customHeight="1" x14ac:dyDescent="0.3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</row>
    <row r="202" spans="1:26" ht="12" customHeight="1" x14ac:dyDescent="0.3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</row>
    <row r="203" spans="1:26" ht="12" customHeight="1" x14ac:dyDescent="0.3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</row>
    <row r="204" spans="1:26" ht="12" customHeight="1" x14ac:dyDescent="0.3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</row>
    <row r="205" spans="1:26" ht="12" customHeight="1" x14ac:dyDescent="0.3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</row>
    <row r="206" spans="1:26" ht="12" customHeight="1" x14ac:dyDescent="0.3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</row>
    <row r="207" spans="1:26" ht="12" customHeight="1" x14ac:dyDescent="0.3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</row>
    <row r="208" spans="1:26" ht="12" customHeight="1" x14ac:dyDescent="0.3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</row>
    <row r="209" spans="1:26" ht="12" customHeight="1" x14ac:dyDescent="0.3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</row>
    <row r="210" spans="1:26" ht="12" customHeight="1" x14ac:dyDescent="0.3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</row>
    <row r="211" spans="1:26" ht="12" customHeight="1" x14ac:dyDescent="0.3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</row>
    <row r="212" spans="1:26" ht="12" customHeight="1" x14ac:dyDescent="0.3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</row>
    <row r="213" spans="1:26" ht="12" customHeight="1" x14ac:dyDescent="0.3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</row>
    <row r="214" spans="1:26" ht="12" customHeight="1" x14ac:dyDescent="0.3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</row>
    <row r="215" spans="1:26" ht="12" customHeight="1" x14ac:dyDescent="0.3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</row>
    <row r="216" spans="1:26" ht="12" customHeight="1" x14ac:dyDescent="0.3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</row>
    <row r="217" spans="1:26" ht="12" customHeight="1" x14ac:dyDescent="0.3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</row>
    <row r="218" spans="1:26" ht="12" customHeight="1" x14ac:dyDescent="0.3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</row>
    <row r="219" spans="1:26" ht="12" customHeight="1" x14ac:dyDescent="0.3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</row>
    <row r="220" spans="1:26" ht="12" customHeight="1" x14ac:dyDescent="0.3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</row>
    <row r="221" spans="1:26" ht="12" customHeight="1" x14ac:dyDescent="0.3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</row>
    <row r="222" spans="1:26" ht="12" customHeight="1" x14ac:dyDescent="0.3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</row>
    <row r="223" spans="1:26" ht="12" customHeight="1" x14ac:dyDescent="0.3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</row>
    <row r="224" spans="1:26" ht="12" customHeight="1" x14ac:dyDescent="0.3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</row>
    <row r="225" spans="1:26" ht="12" customHeight="1" x14ac:dyDescent="0.3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</row>
    <row r="226" spans="1:26" ht="12" customHeight="1" x14ac:dyDescent="0.3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</row>
    <row r="227" spans="1:26" ht="12" customHeight="1" x14ac:dyDescent="0.3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</row>
    <row r="228" spans="1:26" ht="12" customHeight="1" x14ac:dyDescent="0.3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</row>
    <row r="229" spans="1:26" ht="12" customHeight="1" x14ac:dyDescent="0.3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</row>
    <row r="230" spans="1:26" ht="12" customHeight="1" x14ac:dyDescent="0.3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</row>
    <row r="231" spans="1:26" ht="12" customHeight="1" x14ac:dyDescent="0.3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</row>
    <row r="232" spans="1:26" ht="12" customHeight="1" x14ac:dyDescent="0.3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</row>
    <row r="233" spans="1:26" ht="12" customHeight="1" x14ac:dyDescent="0.3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</row>
    <row r="234" spans="1:26" ht="12" customHeight="1" x14ac:dyDescent="0.3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</row>
    <row r="235" spans="1:26" ht="12" customHeight="1" x14ac:dyDescent="0.3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</row>
    <row r="236" spans="1:26" ht="12" customHeight="1" x14ac:dyDescent="0.3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</row>
    <row r="237" spans="1:26" ht="12" customHeight="1" x14ac:dyDescent="0.3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</row>
    <row r="238" spans="1:26" ht="12" customHeight="1" x14ac:dyDescent="0.3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</row>
    <row r="239" spans="1:26" ht="12" customHeight="1" x14ac:dyDescent="0.3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</row>
    <row r="240" spans="1:26" ht="12" customHeight="1" x14ac:dyDescent="0.3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</row>
    <row r="241" spans="1:26" ht="12" customHeight="1" x14ac:dyDescent="0.3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</row>
    <row r="242" spans="1:26" ht="12" customHeight="1" x14ac:dyDescent="0.3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</row>
    <row r="243" spans="1:26" ht="12" customHeight="1" x14ac:dyDescent="0.3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</row>
    <row r="244" spans="1:26" ht="12" customHeight="1" x14ac:dyDescent="0.3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</row>
    <row r="245" spans="1:26" ht="12" customHeight="1" x14ac:dyDescent="0.3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</row>
    <row r="246" spans="1:26" ht="12" customHeight="1" x14ac:dyDescent="0.3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</row>
    <row r="247" spans="1:26" ht="12" customHeight="1" x14ac:dyDescent="0.3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</row>
    <row r="248" spans="1:26" ht="12" customHeight="1" x14ac:dyDescent="0.3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</row>
    <row r="249" spans="1:26" ht="12" customHeight="1" x14ac:dyDescent="0.3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</row>
    <row r="250" spans="1:26" ht="12" customHeight="1" x14ac:dyDescent="0.3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</row>
    <row r="251" spans="1:26" ht="12" customHeight="1" x14ac:dyDescent="0.3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</row>
    <row r="252" spans="1:26" ht="12" customHeight="1" x14ac:dyDescent="0.3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</row>
    <row r="253" spans="1:26" ht="12" customHeight="1" x14ac:dyDescent="0.3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</row>
    <row r="254" spans="1:26" ht="12" customHeight="1" x14ac:dyDescent="0.3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</row>
    <row r="255" spans="1:26" ht="12" customHeight="1" x14ac:dyDescent="0.3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</row>
    <row r="256" spans="1:26" ht="12" customHeight="1" x14ac:dyDescent="0.3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</row>
    <row r="257" spans="1:26" ht="12" customHeight="1" x14ac:dyDescent="0.3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</row>
    <row r="258" spans="1:26" ht="12" customHeight="1" x14ac:dyDescent="0.3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</row>
    <row r="259" spans="1:26" ht="12" customHeight="1" x14ac:dyDescent="0.3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</row>
    <row r="260" spans="1:26" ht="12" customHeight="1" x14ac:dyDescent="0.3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</row>
    <row r="261" spans="1:26" ht="12" customHeight="1" x14ac:dyDescent="0.3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</row>
    <row r="262" spans="1:26" ht="12" customHeight="1" x14ac:dyDescent="0.3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</row>
    <row r="263" spans="1:26" ht="12" customHeight="1" x14ac:dyDescent="0.3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</row>
    <row r="264" spans="1:26" ht="12" customHeight="1" x14ac:dyDescent="0.3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</row>
    <row r="265" spans="1:26" ht="12" customHeight="1" x14ac:dyDescent="0.3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</row>
    <row r="266" spans="1:26" ht="12" customHeight="1" x14ac:dyDescent="0.3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</row>
    <row r="267" spans="1:26" ht="12" customHeight="1" x14ac:dyDescent="0.3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</row>
    <row r="268" spans="1:26" ht="12" customHeight="1" x14ac:dyDescent="0.3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</row>
    <row r="269" spans="1:26" ht="12" customHeight="1" x14ac:dyDescent="0.3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</row>
    <row r="270" spans="1:26" ht="12" customHeight="1" x14ac:dyDescent="0.3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</row>
    <row r="271" spans="1:26" ht="12" customHeight="1" x14ac:dyDescent="0.3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</row>
    <row r="272" spans="1:26" ht="12" customHeight="1" x14ac:dyDescent="0.3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</row>
    <row r="273" spans="1:26" ht="12" customHeight="1" x14ac:dyDescent="0.3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</row>
    <row r="274" spans="1:26" ht="12" customHeight="1" x14ac:dyDescent="0.3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</row>
    <row r="275" spans="1:26" ht="12" customHeight="1" x14ac:dyDescent="0.3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</row>
    <row r="276" spans="1:26" ht="12" customHeight="1" x14ac:dyDescent="0.3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</row>
    <row r="277" spans="1:26" ht="12" customHeight="1" x14ac:dyDescent="0.3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</row>
    <row r="278" spans="1:26" ht="12" customHeight="1" x14ac:dyDescent="0.3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</row>
    <row r="279" spans="1:26" ht="12" customHeight="1" x14ac:dyDescent="0.3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</row>
    <row r="280" spans="1:26" ht="12" customHeight="1" x14ac:dyDescent="0.3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</row>
    <row r="281" spans="1:26" ht="12" customHeight="1" x14ac:dyDescent="0.3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</row>
    <row r="282" spans="1:26" ht="12" customHeight="1" x14ac:dyDescent="0.3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</row>
    <row r="283" spans="1:26" ht="12" customHeight="1" x14ac:dyDescent="0.3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</row>
    <row r="284" spans="1:26" ht="12" customHeight="1" x14ac:dyDescent="0.3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</row>
    <row r="285" spans="1:26" ht="12" customHeight="1" x14ac:dyDescent="0.3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</row>
    <row r="286" spans="1:26" ht="12" customHeight="1" x14ac:dyDescent="0.3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</row>
    <row r="287" spans="1:26" ht="12" customHeight="1" x14ac:dyDescent="0.3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</row>
    <row r="288" spans="1:26" ht="12" customHeight="1" x14ac:dyDescent="0.3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</row>
    <row r="289" spans="1:26" ht="12" customHeight="1" x14ac:dyDescent="0.3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</row>
    <row r="290" spans="1:26" ht="12" customHeight="1" x14ac:dyDescent="0.3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</row>
    <row r="291" spans="1:26" ht="12" customHeight="1" x14ac:dyDescent="0.3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</row>
    <row r="292" spans="1:26" ht="12" customHeight="1" x14ac:dyDescent="0.3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</row>
    <row r="293" spans="1:26" ht="12" customHeight="1" x14ac:dyDescent="0.3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</row>
    <row r="294" spans="1:26" ht="12" customHeight="1" x14ac:dyDescent="0.3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</row>
    <row r="295" spans="1:26" ht="12" customHeight="1" x14ac:dyDescent="0.3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</row>
    <row r="296" spans="1:26" ht="12" customHeight="1" x14ac:dyDescent="0.3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</row>
    <row r="297" spans="1:26" ht="12" customHeight="1" x14ac:dyDescent="0.3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</row>
    <row r="298" spans="1:26" ht="12" customHeight="1" x14ac:dyDescent="0.3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</row>
    <row r="299" spans="1:26" ht="12" customHeight="1" x14ac:dyDescent="0.3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</row>
    <row r="300" spans="1:26" ht="12" customHeight="1" x14ac:dyDescent="0.3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</row>
    <row r="301" spans="1:26" ht="12" customHeight="1" x14ac:dyDescent="0.3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</row>
    <row r="302" spans="1:26" ht="12" customHeight="1" x14ac:dyDescent="0.3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</row>
    <row r="303" spans="1:26" ht="12" customHeight="1" x14ac:dyDescent="0.3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</row>
    <row r="304" spans="1:26" ht="12" customHeight="1" x14ac:dyDescent="0.3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</row>
    <row r="305" spans="1:26" ht="12" customHeight="1" x14ac:dyDescent="0.3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</row>
    <row r="306" spans="1:26" ht="12" customHeight="1" x14ac:dyDescent="0.3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</row>
    <row r="307" spans="1:26" ht="12" customHeight="1" x14ac:dyDescent="0.3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</row>
    <row r="308" spans="1:26" ht="12" customHeight="1" x14ac:dyDescent="0.3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</row>
    <row r="309" spans="1:26" ht="12" customHeight="1" x14ac:dyDescent="0.3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</row>
    <row r="310" spans="1:26" ht="12" customHeight="1" x14ac:dyDescent="0.3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</row>
    <row r="311" spans="1:26" ht="12" customHeight="1" x14ac:dyDescent="0.3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</row>
    <row r="312" spans="1:26" ht="12" customHeight="1" x14ac:dyDescent="0.3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</row>
    <row r="313" spans="1:26" ht="12" customHeight="1" x14ac:dyDescent="0.3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</row>
    <row r="314" spans="1:26" ht="12" customHeight="1" x14ac:dyDescent="0.3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</row>
    <row r="315" spans="1:26" ht="12" customHeight="1" x14ac:dyDescent="0.3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</row>
    <row r="316" spans="1:26" ht="12" customHeight="1" x14ac:dyDescent="0.3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</row>
    <row r="317" spans="1:26" ht="12" customHeight="1" x14ac:dyDescent="0.3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</row>
    <row r="318" spans="1:26" ht="12" customHeight="1" x14ac:dyDescent="0.3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</row>
    <row r="319" spans="1:26" ht="12" customHeight="1" x14ac:dyDescent="0.3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</row>
    <row r="320" spans="1:26" ht="12" customHeight="1" x14ac:dyDescent="0.3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</row>
    <row r="321" spans="1:26" ht="12" customHeight="1" x14ac:dyDescent="0.3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</row>
    <row r="322" spans="1:26" ht="12" customHeight="1" x14ac:dyDescent="0.3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</row>
    <row r="323" spans="1:26" ht="12" customHeight="1" x14ac:dyDescent="0.3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</row>
    <row r="324" spans="1:26" ht="12" customHeight="1" x14ac:dyDescent="0.3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</row>
    <row r="325" spans="1:26" ht="12" customHeight="1" x14ac:dyDescent="0.3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</row>
    <row r="326" spans="1:26" ht="12" customHeight="1" x14ac:dyDescent="0.3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</row>
    <row r="327" spans="1:26" ht="12" customHeight="1" x14ac:dyDescent="0.3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</row>
    <row r="328" spans="1:26" ht="12" customHeight="1" x14ac:dyDescent="0.3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</row>
    <row r="329" spans="1:26" ht="12" customHeight="1" x14ac:dyDescent="0.3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</row>
    <row r="330" spans="1:26" ht="12" customHeight="1" x14ac:dyDescent="0.3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</row>
    <row r="331" spans="1:26" ht="12" customHeight="1" x14ac:dyDescent="0.3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</row>
    <row r="332" spans="1:26" ht="12" customHeight="1" x14ac:dyDescent="0.3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</row>
    <row r="333" spans="1:26" ht="12" customHeight="1" x14ac:dyDescent="0.3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</row>
    <row r="334" spans="1:26" ht="12" customHeight="1" x14ac:dyDescent="0.3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</row>
    <row r="335" spans="1:26" ht="12" customHeight="1" x14ac:dyDescent="0.3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</row>
    <row r="336" spans="1:26" ht="12" customHeight="1" x14ac:dyDescent="0.3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</row>
    <row r="337" spans="1:26" ht="12" customHeight="1" x14ac:dyDescent="0.3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</row>
    <row r="338" spans="1:26" ht="12" customHeight="1" x14ac:dyDescent="0.3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</row>
    <row r="339" spans="1:26" ht="12" customHeight="1" x14ac:dyDescent="0.3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</row>
    <row r="340" spans="1:26" ht="12" customHeight="1" x14ac:dyDescent="0.3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</row>
    <row r="341" spans="1:26" ht="12" customHeight="1" x14ac:dyDescent="0.3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</row>
    <row r="342" spans="1:26" ht="12" customHeight="1" x14ac:dyDescent="0.3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</row>
    <row r="343" spans="1:26" ht="12" customHeight="1" x14ac:dyDescent="0.3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</row>
    <row r="344" spans="1:26" ht="12" customHeight="1" x14ac:dyDescent="0.3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</row>
    <row r="345" spans="1:26" ht="12" customHeight="1" x14ac:dyDescent="0.3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</row>
    <row r="346" spans="1:26" ht="12" customHeight="1" x14ac:dyDescent="0.3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</row>
    <row r="347" spans="1:26" ht="12" customHeight="1" x14ac:dyDescent="0.3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</row>
    <row r="348" spans="1:26" ht="12" customHeight="1" x14ac:dyDescent="0.3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</row>
    <row r="349" spans="1:26" ht="12" customHeight="1" x14ac:dyDescent="0.3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</row>
    <row r="350" spans="1:26" ht="12" customHeight="1" x14ac:dyDescent="0.3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</row>
    <row r="351" spans="1:26" ht="12" customHeight="1" x14ac:dyDescent="0.3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</row>
    <row r="352" spans="1:26" ht="12" customHeight="1" x14ac:dyDescent="0.3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</row>
    <row r="353" spans="1:26" ht="12" customHeight="1" x14ac:dyDescent="0.3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</row>
    <row r="354" spans="1:26" ht="12" customHeight="1" x14ac:dyDescent="0.3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</row>
    <row r="355" spans="1:26" ht="12" customHeight="1" x14ac:dyDescent="0.3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</row>
    <row r="356" spans="1:26" ht="12" customHeight="1" x14ac:dyDescent="0.3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</row>
    <row r="357" spans="1:26" ht="12" customHeight="1" x14ac:dyDescent="0.3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</row>
    <row r="358" spans="1:26" ht="12" customHeight="1" x14ac:dyDescent="0.3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</row>
    <row r="359" spans="1:26" ht="12" customHeight="1" x14ac:dyDescent="0.3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</row>
    <row r="360" spans="1:26" ht="12" customHeight="1" x14ac:dyDescent="0.3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</row>
    <row r="361" spans="1:26" ht="12" customHeight="1" x14ac:dyDescent="0.3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</row>
    <row r="362" spans="1:26" ht="12" customHeight="1" x14ac:dyDescent="0.3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</row>
    <row r="363" spans="1:26" ht="12" customHeight="1" x14ac:dyDescent="0.3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</row>
    <row r="364" spans="1:26" ht="12" customHeight="1" x14ac:dyDescent="0.3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</row>
    <row r="365" spans="1:26" ht="12" customHeight="1" x14ac:dyDescent="0.3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</row>
    <row r="366" spans="1:26" ht="12" customHeight="1" x14ac:dyDescent="0.3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</row>
    <row r="367" spans="1:26" ht="12" customHeight="1" x14ac:dyDescent="0.3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</row>
    <row r="368" spans="1:26" ht="12" customHeight="1" x14ac:dyDescent="0.3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</row>
    <row r="369" spans="1:26" ht="12" customHeight="1" x14ac:dyDescent="0.3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</row>
    <row r="370" spans="1:26" ht="12" customHeight="1" x14ac:dyDescent="0.3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</row>
    <row r="371" spans="1:26" ht="12" customHeight="1" x14ac:dyDescent="0.3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</row>
    <row r="372" spans="1:26" ht="12" customHeight="1" x14ac:dyDescent="0.3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</row>
    <row r="373" spans="1:26" ht="12" customHeight="1" x14ac:dyDescent="0.3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</row>
    <row r="374" spans="1:26" ht="12" customHeight="1" x14ac:dyDescent="0.3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</row>
    <row r="375" spans="1:26" ht="12" customHeight="1" x14ac:dyDescent="0.3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</row>
    <row r="376" spans="1:26" ht="12" customHeight="1" x14ac:dyDescent="0.3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</row>
    <row r="377" spans="1:26" ht="12" customHeight="1" x14ac:dyDescent="0.3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</row>
    <row r="378" spans="1:26" ht="12" customHeight="1" x14ac:dyDescent="0.3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</row>
    <row r="379" spans="1:26" ht="12" customHeight="1" x14ac:dyDescent="0.3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</row>
    <row r="380" spans="1:26" ht="12" customHeight="1" x14ac:dyDescent="0.3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</row>
    <row r="381" spans="1:26" ht="12" customHeight="1" x14ac:dyDescent="0.3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</row>
    <row r="382" spans="1:26" ht="12" customHeight="1" x14ac:dyDescent="0.3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</row>
    <row r="383" spans="1:26" ht="12" customHeight="1" x14ac:dyDescent="0.3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</row>
    <row r="384" spans="1:26" ht="12" customHeight="1" x14ac:dyDescent="0.3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</row>
    <row r="385" spans="1:26" ht="12" customHeight="1" x14ac:dyDescent="0.3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</row>
    <row r="386" spans="1:26" ht="12" customHeight="1" x14ac:dyDescent="0.3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</row>
    <row r="387" spans="1:26" ht="12" customHeight="1" x14ac:dyDescent="0.3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</row>
    <row r="388" spans="1:26" ht="12" customHeight="1" x14ac:dyDescent="0.3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</row>
    <row r="389" spans="1:26" ht="12" customHeight="1" x14ac:dyDescent="0.3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</row>
    <row r="390" spans="1:26" ht="12" customHeight="1" x14ac:dyDescent="0.3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</row>
    <row r="391" spans="1:26" ht="12" customHeight="1" x14ac:dyDescent="0.3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</row>
    <row r="392" spans="1:26" ht="12" customHeight="1" x14ac:dyDescent="0.3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</row>
    <row r="393" spans="1:26" ht="12" customHeight="1" x14ac:dyDescent="0.3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</row>
    <row r="394" spans="1:26" ht="12" customHeight="1" x14ac:dyDescent="0.3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</row>
    <row r="395" spans="1:26" ht="12" customHeight="1" x14ac:dyDescent="0.3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</row>
    <row r="396" spans="1:26" ht="12" customHeight="1" x14ac:dyDescent="0.3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</row>
    <row r="397" spans="1:26" ht="12" customHeight="1" x14ac:dyDescent="0.3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</row>
    <row r="398" spans="1:26" ht="12" customHeight="1" x14ac:dyDescent="0.3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</row>
    <row r="399" spans="1:26" ht="12" customHeight="1" x14ac:dyDescent="0.3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</row>
    <row r="400" spans="1:26" ht="12" customHeight="1" x14ac:dyDescent="0.3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</row>
    <row r="401" spans="1:26" ht="12" customHeight="1" x14ac:dyDescent="0.3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</row>
    <row r="402" spans="1:26" ht="12" customHeight="1" x14ac:dyDescent="0.3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</row>
    <row r="403" spans="1:26" ht="12" customHeight="1" x14ac:dyDescent="0.3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</row>
    <row r="404" spans="1:26" ht="12" customHeight="1" x14ac:dyDescent="0.3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</row>
    <row r="405" spans="1:26" ht="12" customHeight="1" x14ac:dyDescent="0.3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</row>
    <row r="406" spans="1:26" ht="12" customHeight="1" x14ac:dyDescent="0.3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</row>
    <row r="407" spans="1:26" ht="12" customHeight="1" x14ac:dyDescent="0.3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</row>
    <row r="408" spans="1:26" ht="12" customHeight="1" x14ac:dyDescent="0.3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</row>
    <row r="409" spans="1:26" ht="12" customHeight="1" x14ac:dyDescent="0.3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</row>
    <row r="410" spans="1:26" ht="12" customHeight="1" x14ac:dyDescent="0.3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</row>
    <row r="411" spans="1:26" ht="12" customHeight="1" x14ac:dyDescent="0.3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</row>
    <row r="412" spans="1:26" ht="12" customHeight="1" x14ac:dyDescent="0.3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</row>
    <row r="413" spans="1:26" ht="12" customHeight="1" x14ac:dyDescent="0.3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</row>
    <row r="414" spans="1:26" ht="12" customHeight="1" x14ac:dyDescent="0.3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</row>
    <row r="415" spans="1:26" ht="12" customHeight="1" x14ac:dyDescent="0.3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</row>
    <row r="416" spans="1:26" ht="12" customHeight="1" x14ac:dyDescent="0.3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</row>
    <row r="417" spans="1:26" ht="12" customHeight="1" x14ac:dyDescent="0.3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</row>
    <row r="418" spans="1:26" ht="12" customHeight="1" x14ac:dyDescent="0.3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</row>
    <row r="419" spans="1:26" ht="12" customHeight="1" x14ac:dyDescent="0.3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</row>
    <row r="420" spans="1:26" ht="12" customHeight="1" x14ac:dyDescent="0.3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</row>
    <row r="421" spans="1:26" ht="12" customHeight="1" x14ac:dyDescent="0.3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</row>
    <row r="422" spans="1:26" ht="12" customHeight="1" x14ac:dyDescent="0.3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</row>
    <row r="423" spans="1:26" ht="12" customHeight="1" x14ac:dyDescent="0.3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</row>
    <row r="424" spans="1:26" ht="12" customHeight="1" x14ac:dyDescent="0.3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</row>
    <row r="425" spans="1:26" ht="12" customHeight="1" x14ac:dyDescent="0.3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</row>
    <row r="426" spans="1:26" ht="12" customHeight="1" x14ac:dyDescent="0.3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</row>
    <row r="427" spans="1:26" ht="12" customHeight="1" x14ac:dyDescent="0.3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</row>
    <row r="428" spans="1:26" ht="12" customHeight="1" x14ac:dyDescent="0.3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</row>
    <row r="429" spans="1:26" ht="12" customHeight="1" x14ac:dyDescent="0.3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</row>
    <row r="430" spans="1:26" ht="12" customHeight="1" x14ac:dyDescent="0.3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</row>
    <row r="431" spans="1:26" ht="12" customHeight="1" x14ac:dyDescent="0.3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</row>
    <row r="432" spans="1:26" ht="12" customHeight="1" x14ac:dyDescent="0.3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</row>
    <row r="433" spans="1:26" ht="12" customHeight="1" x14ac:dyDescent="0.3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</row>
    <row r="434" spans="1:26" ht="12" customHeight="1" x14ac:dyDescent="0.3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</row>
    <row r="435" spans="1:26" ht="12" customHeight="1" x14ac:dyDescent="0.3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</row>
    <row r="436" spans="1:26" ht="12" customHeight="1" x14ac:dyDescent="0.3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</row>
    <row r="437" spans="1:26" ht="12" customHeight="1" x14ac:dyDescent="0.3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</row>
    <row r="438" spans="1:26" ht="12" customHeight="1" x14ac:dyDescent="0.3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</row>
    <row r="439" spans="1:26" ht="12" customHeight="1" x14ac:dyDescent="0.3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</row>
    <row r="440" spans="1:26" ht="12" customHeight="1" x14ac:dyDescent="0.3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</row>
    <row r="441" spans="1:26" ht="12" customHeight="1" x14ac:dyDescent="0.3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</row>
    <row r="442" spans="1:26" ht="12" customHeight="1" x14ac:dyDescent="0.3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</row>
    <row r="443" spans="1:26" ht="12" customHeight="1" x14ac:dyDescent="0.3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</row>
    <row r="444" spans="1:26" ht="12" customHeight="1" x14ac:dyDescent="0.3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</row>
    <row r="445" spans="1:26" ht="12" customHeight="1" x14ac:dyDescent="0.3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</row>
    <row r="446" spans="1:26" ht="12" customHeight="1" x14ac:dyDescent="0.3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</row>
    <row r="447" spans="1:26" ht="12" customHeight="1" x14ac:dyDescent="0.3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</row>
    <row r="448" spans="1:26" ht="12" customHeight="1" x14ac:dyDescent="0.3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</row>
    <row r="449" spans="1:26" ht="12" customHeight="1" x14ac:dyDescent="0.3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</row>
    <row r="450" spans="1:26" ht="12" customHeight="1" x14ac:dyDescent="0.3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</row>
    <row r="451" spans="1:26" ht="12" customHeight="1" x14ac:dyDescent="0.3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</row>
    <row r="452" spans="1:26" ht="12" customHeight="1" x14ac:dyDescent="0.3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</row>
    <row r="453" spans="1:26" ht="12" customHeight="1" x14ac:dyDescent="0.3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</row>
    <row r="454" spans="1:26" ht="12" customHeight="1" x14ac:dyDescent="0.3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</row>
    <row r="455" spans="1:26" ht="12" customHeight="1" x14ac:dyDescent="0.3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</row>
    <row r="456" spans="1:26" ht="12" customHeight="1" x14ac:dyDescent="0.3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</row>
    <row r="457" spans="1:26" ht="12" customHeight="1" x14ac:dyDescent="0.3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</row>
    <row r="458" spans="1:26" ht="12" customHeight="1" x14ac:dyDescent="0.3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</row>
    <row r="459" spans="1:26" ht="12" customHeight="1" x14ac:dyDescent="0.3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</row>
    <row r="460" spans="1:26" ht="12" customHeight="1" x14ac:dyDescent="0.3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</row>
    <row r="461" spans="1:26" ht="12" customHeight="1" x14ac:dyDescent="0.3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</row>
    <row r="462" spans="1:26" ht="12" customHeight="1" x14ac:dyDescent="0.3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</row>
    <row r="463" spans="1:26" ht="12" customHeight="1" x14ac:dyDescent="0.3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</row>
    <row r="464" spans="1:26" ht="12" customHeight="1" x14ac:dyDescent="0.3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</row>
    <row r="465" spans="1:26" ht="12" customHeight="1" x14ac:dyDescent="0.3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</row>
    <row r="466" spans="1:26" ht="12" customHeight="1" x14ac:dyDescent="0.3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</row>
    <row r="467" spans="1:26" ht="12" customHeight="1" x14ac:dyDescent="0.3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</row>
    <row r="468" spans="1:26" ht="12" customHeight="1" x14ac:dyDescent="0.3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</row>
    <row r="469" spans="1:26" ht="12" customHeight="1" x14ac:dyDescent="0.3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</row>
    <row r="470" spans="1:26" ht="12" customHeight="1" x14ac:dyDescent="0.3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</row>
    <row r="471" spans="1:26" ht="12" customHeight="1" x14ac:dyDescent="0.3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</row>
    <row r="472" spans="1:26" ht="12" customHeight="1" x14ac:dyDescent="0.3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</row>
    <row r="473" spans="1:26" ht="12" customHeight="1" x14ac:dyDescent="0.3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</row>
    <row r="474" spans="1:26" ht="12" customHeight="1" x14ac:dyDescent="0.3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</row>
    <row r="475" spans="1:26" ht="12" customHeight="1" x14ac:dyDescent="0.3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</row>
    <row r="476" spans="1:26" ht="12" customHeight="1" x14ac:dyDescent="0.3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</row>
    <row r="477" spans="1:26" ht="12" customHeight="1" x14ac:dyDescent="0.3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</row>
    <row r="478" spans="1:26" ht="12" customHeight="1" x14ac:dyDescent="0.3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</row>
    <row r="479" spans="1:26" ht="12" customHeight="1" x14ac:dyDescent="0.3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</row>
    <row r="480" spans="1:26" ht="12" customHeight="1" x14ac:dyDescent="0.3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</row>
    <row r="481" spans="1:26" ht="12" customHeight="1" x14ac:dyDescent="0.3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</row>
    <row r="482" spans="1:26" ht="12" customHeight="1" x14ac:dyDescent="0.3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</row>
    <row r="483" spans="1:26" ht="12" customHeight="1" x14ac:dyDescent="0.3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</row>
    <row r="484" spans="1:26" ht="12" customHeight="1" x14ac:dyDescent="0.3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</row>
    <row r="485" spans="1:26" ht="12" customHeight="1" x14ac:dyDescent="0.3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</row>
    <row r="486" spans="1:26" ht="12" customHeight="1" x14ac:dyDescent="0.3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</row>
    <row r="487" spans="1:26" ht="12" customHeight="1" x14ac:dyDescent="0.3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</row>
    <row r="488" spans="1:26" ht="12" customHeight="1" x14ac:dyDescent="0.3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</row>
    <row r="489" spans="1:26" ht="12" customHeight="1" x14ac:dyDescent="0.3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</row>
    <row r="490" spans="1:26" ht="12" customHeight="1" x14ac:dyDescent="0.3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</row>
    <row r="491" spans="1:26" ht="12" customHeight="1" x14ac:dyDescent="0.3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</row>
    <row r="492" spans="1:26" ht="12" customHeight="1" x14ac:dyDescent="0.3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</row>
    <row r="493" spans="1:26" ht="12" customHeight="1" x14ac:dyDescent="0.3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</row>
    <row r="494" spans="1:26" ht="12" customHeight="1" x14ac:dyDescent="0.3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</row>
    <row r="495" spans="1:26" ht="12" customHeight="1" x14ac:dyDescent="0.3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</row>
    <row r="496" spans="1:26" ht="12" customHeight="1" x14ac:dyDescent="0.3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</row>
    <row r="497" spans="1:26" ht="12" customHeight="1" x14ac:dyDescent="0.3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</row>
    <row r="498" spans="1:26" ht="12" customHeight="1" x14ac:dyDescent="0.3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</row>
    <row r="499" spans="1:26" ht="12" customHeight="1" x14ac:dyDescent="0.3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</row>
    <row r="500" spans="1:26" ht="12" customHeight="1" x14ac:dyDescent="0.3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</row>
    <row r="501" spans="1:26" ht="12" customHeight="1" x14ac:dyDescent="0.3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</row>
    <row r="502" spans="1:26" ht="12" customHeight="1" x14ac:dyDescent="0.3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</row>
    <row r="503" spans="1:26" ht="12" customHeight="1" x14ac:dyDescent="0.3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</row>
    <row r="504" spans="1:26" ht="12" customHeight="1" x14ac:dyDescent="0.3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</row>
    <row r="505" spans="1:26" ht="12" customHeight="1" x14ac:dyDescent="0.3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</row>
    <row r="506" spans="1:26" ht="12" customHeight="1" x14ac:dyDescent="0.3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</row>
    <row r="507" spans="1:26" ht="12" customHeight="1" x14ac:dyDescent="0.3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</row>
    <row r="508" spans="1:26" ht="12" customHeight="1" x14ac:dyDescent="0.3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</row>
    <row r="509" spans="1:26" ht="12" customHeight="1" x14ac:dyDescent="0.3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</row>
    <row r="510" spans="1:26" ht="12" customHeight="1" x14ac:dyDescent="0.3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</row>
    <row r="511" spans="1:26" ht="12" customHeight="1" x14ac:dyDescent="0.3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</row>
    <row r="512" spans="1:26" ht="12" customHeight="1" x14ac:dyDescent="0.3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</row>
    <row r="513" spans="1:26" ht="12" customHeight="1" x14ac:dyDescent="0.3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</row>
    <row r="514" spans="1:26" ht="12" customHeight="1" x14ac:dyDescent="0.3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</row>
    <row r="515" spans="1:26" ht="12" customHeight="1" x14ac:dyDescent="0.3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</row>
    <row r="516" spans="1:26" ht="12" customHeight="1" x14ac:dyDescent="0.3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</row>
    <row r="517" spans="1:26" ht="12" customHeight="1" x14ac:dyDescent="0.3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</row>
    <row r="518" spans="1:26" ht="12" customHeight="1" x14ac:dyDescent="0.3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</row>
    <row r="519" spans="1:26" ht="12" customHeight="1" x14ac:dyDescent="0.3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</row>
    <row r="520" spans="1:26" ht="12" customHeight="1" x14ac:dyDescent="0.3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</row>
    <row r="521" spans="1:26" ht="12" customHeight="1" x14ac:dyDescent="0.3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</row>
    <row r="522" spans="1:26" ht="12" customHeight="1" x14ac:dyDescent="0.3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</row>
    <row r="523" spans="1:26" ht="12" customHeight="1" x14ac:dyDescent="0.3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</row>
    <row r="524" spans="1:26" ht="12" customHeight="1" x14ac:dyDescent="0.3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</row>
    <row r="525" spans="1:26" ht="12" customHeight="1" x14ac:dyDescent="0.3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</row>
    <row r="526" spans="1:26" ht="12" customHeight="1" x14ac:dyDescent="0.3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</row>
    <row r="527" spans="1:26" ht="12" customHeight="1" x14ac:dyDescent="0.3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</row>
    <row r="528" spans="1:26" ht="12" customHeight="1" x14ac:dyDescent="0.3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</row>
    <row r="529" spans="1:26" ht="12" customHeight="1" x14ac:dyDescent="0.3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</row>
    <row r="530" spans="1:26" ht="12" customHeight="1" x14ac:dyDescent="0.3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</row>
    <row r="531" spans="1:26" ht="12" customHeight="1" x14ac:dyDescent="0.3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</row>
    <row r="532" spans="1:26" ht="12" customHeight="1" x14ac:dyDescent="0.3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</row>
    <row r="533" spans="1:26" ht="12" customHeight="1" x14ac:dyDescent="0.3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</row>
    <row r="534" spans="1:26" ht="12" customHeight="1" x14ac:dyDescent="0.3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</row>
    <row r="535" spans="1:26" ht="12" customHeight="1" x14ac:dyDescent="0.3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</row>
    <row r="536" spans="1:26" ht="12" customHeight="1" x14ac:dyDescent="0.3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</row>
    <row r="537" spans="1:26" ht="12" customHeight="1" x14ac:dyDescent="0.3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</row>
    <row r="538" spans="1:26" ht="12" customHeight="1" x14ac:dyDescent="0.3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</row>
    <row r="539" spans="1:26" ht="12" customHeight="1" x14ac:dyDescent="0.3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</row>
    <row r="540" spans="1:26" ht="12" customHeight="1" x14ac:dyDescent="0.3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</row>
    <row r="541" spans="1:26" ht="12" customHeight="1" x14ac:dyDescent="0.3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</row>
    <row r="542" spans="1:26" ht="12" customHeight="1" x14ac:dyDescent="0.3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</row>
    <row r="543" spans="1:26" ht="12" customHeight="1" x14ac:dyDescent="0.3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</row>
    <row r="544" spans="1:26" ht="12" customHeight="1" x14ac:dyDescent="0.3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</row>
    <row r="545" spans="1:26" ht="12" customHeight="1" x14ac:dyDescent="0.3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</row>
    <row r="546" spans="1:26" ht="12" customHeight="1" x14ac:dyDescent="0.3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</row>
    <row r="547" spans="1:26" ht="12" customHeight="1" x14ac:dyDescent="0.3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</row>
    <row r="548" spans="1:26" ht="12" customHeight="1" x14ac:dyDescent="0.3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</row>
    <row r="549" spans="1:26" ht="12" customHeight="1" x14ac:dyDescent="0.3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</row>
    <row r="550" spans="1:26" ht="12" customHeight="1" x14ac:dyDescent="0.3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</row>
    <row r="551" spans="1:26" ht="12" customHeight="1" x14ac:dyDescent="0.3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</row>
    <row r="552" spans="1:26" ht="12" customHeight="1" x14ac:dyDescent="0.3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</row>
    <row r="553" spans="1:26" ht="12" customHeight="1" x14ac:dyDescent="0.3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</row>
    <row r="554" spans="1:26" ht="12" customHeight="1" x14ac:dyDescent="0.3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</row>
    <row r="555" spans="1:26" ht="12" customHeight="1" x14ac:dyDescent="0.3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</row>
    <row r="556" spans="1:26" ht="12" customHeight="1" x14ac:dyDescent="0.3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</row>
    <row r="557" spans="1:26" ht="12" customHeight="1" x14ac:dyDescent="0.3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</row>
    <row r="558" spans="1:26" ht="12" customHeight="1" x14ac:dyDescent="0.3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</row>
    <row r="559" spans="1:26" ht="12" customHeight="1" x14ac:dyDescent="0.3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</row>
    <row r="560" spans="1:26" ht="12" customHeight="1" x14ac:dyDescent="0.3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</row>
    <row r="561" spans="1:26" ht="12" customHeight="1" x14ac:dyDescent="0.3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</row>
    <row r="562" spans="1:26" ht="12" customHeight="1" x14ac:dyDescent="0.3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</row>
    <row r="563" spans="1:26" ht="12" customHeight="1" x14ac:dyDescent="0.3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</row>
    <row r="564" spans="1:26" ht="12" customHeight="1" x14ac:dyDescent="0.3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</row>
    <row r="565" spans="1:26" ht="12" customHeight="1" x14ac:dyDescent="0.3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</row>
    <row r="566" spans="1:26" ht="12" customHeight="1" x14ac:dyDescent="0.3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</row>
    <row r="567" spans="1:26" ht="12" customHeight="1" x14ac:dyDescent="0.3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</row>
    <row r="568" spans="1:26" ht="12" customHeight="1" x14ac:dyDescent="0.3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</row>
    <row r="569" spans="1:26" ht="12" customHeight="1" x14ac:dyDescent="0.3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</row>
    <row r="570" spans="1:26" ht="12" customHeight="1" x14ac:dyDescent="0.3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</row>
    <row r="571" spans="1:26" ht="12" customHeight="1" x14ac:dyDescent="0.3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</row>
    <row r="572" spans="1:26" ht="12" customHeight="1" x14ac:dyDescent="0.3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</row>
    <row r="573" spans="1:26" ht="12" customHeight="1" x14ac:dyDescent="0.3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</row>
    <row r="574" spans="1:26" ht="12" customHeight="1" x14ac:dyDescent="0.3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</row>
    <row r="575" spans="1:26" ht="12" customHeight="1" x14ac:dyDescent="0.3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</row>
    <row r="576" spans="1:26" ht="12" customHeight="1" x14ac:dyDescent="0.3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</row>
    <row r="577" spans="1:26" ht="12" customHeight="1" x14ac:dyDescent="0.3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</row>
    <row r="578" spans="1:26" ht="12" customHeight="1" x14ac:dyDescent="0.3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</row>
    <row r="579" spans="1:26" ht="12" customHeight="1" x14ac:dyDescent="0.3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</row>
    <row r="580" spans="1:26" ht="12" customHeight="1" x14ac:dyDescent="0.3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</row>
    <row r="581" spans="1:26" ht="12" customHeight="1" x14ac:dyDescent="0.3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</row>
    <row r="582" spans="1:26" ht="12" customHeight="1" x14ac:dyDescent="0.3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</row>
    <row r="583" spans="1:26" ht="12" customHeight="1" x14ac:dyDescent="0.3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</row>
    <row r="584" spans="1:26" ht="12" customHeight="1" x14ac:dyDescent="0.3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</row>
    <row r="585" spans="1:26" ht="12" customHeight="1" x14ac:dyDescent="0.3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</row>
    <row r="586" spans="1:26" ht="12" customHeight="1" x14ac:dyDescent="0.3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</row>
    <row r="587" spans="1:26" ht="12" customHeight="1" x14ac:dyDescent="0.3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</row>
    <row r="588" spans="1:26" ht="12" customHeight="1" x14ac:dyDescent="0.3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</row>
    <row r="589" spans="1:26" ht="12" customHeight="1" x14ac:dyDescent="0.3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</row>
    <row r="590" spans="1:26" ht="12" customHeight="1" x14ac:dyDescent="0.3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</row>
    <row r="591" spans="1:26" ht="12" customHeight="1" x14ac:dyDescent="0.3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</row>
    <row r="592" spans="1:26" ht="12" customHeight="1" x14ac:dyDescent="0.3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</row>
    <row r="593" spans="1:26" ht="12" customHeight="1" x14ac:dyDescent="0.3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</row>
    <row r="594" spans="1:26" ht="12" customHeight="1" x14ac:dyDescent="0.3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</row>
    <row r="595" spans="1:26" ht="12" customHeight="1" x14ac:dyDescent="0.3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</row>
    <row r="596" spans="1:26" ht="12" customHeight="1" x14ac:dyDescent="0.3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</row>
    <row r="597" spans="1:26" ht="12" customHeight="1" x14ac:dyDescent="0.3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</row>
    <row r="598" spans="1:26" ht="12" customHeight="1" x14ac:dyDescent="0.3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</row>
    <row r="599" spans="1:26" ht="12" customHeight="1" x14ac:dyDescent="0.3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</row>
    <row r="600" spans="1:26" ht="12" customHeight="1" x14ac:dyDescent="0.3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</row>
    <row r="601" spans="1:26" ht="12" customHeight="1" x14ac:dyDescent="0.3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</row>
    <row r="602" spans="1:26" ht="12" customHeight="1" x14ac:dyDescent="0.3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</row>
    <row r="603" spans="1:26" ht="12" customHeight="1" x14ac:dyDescent="0.3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</row>
    <row r="604" spans="1:26" ht="12" customHeight="1" x14ac:dyDescent="0.3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</row>
    <row r="605" spans="1:26" ht="12" customHeight="1" x14ac:dyDescent="0.3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</row>
    <row r="606" spans="1:26" ht="12" customHeight="1" x14ac:dyDescent="0.3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</row>
    <row r="607" spans="1:26" ht="12" customHeight="1" x14ac:dyDescent="0.3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</row>
    <row r="608" spans="1:26" ht="12" customHeight="1" x14ac:dyDescent="0.3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</row>
    <row r="609" spans="1:26" ht="12" customHeight="1" x14ac:dyDescent="0.3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</row>
    <row r="610" spans="1:26" ht="12" customHeight="1" x14ac:dyDescent="0.3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</row>
    <row r="611" spans="1:26" ht="12" customHeight="1" x14ac:dyDescent="0.3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</row>
    <row r="612" spans="1:26" ht="12" customHeight="1" x14ac:dyDescent="0.3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</row>
    <row r="613" spans="1:26" ht="12" customHeight="1" x14ac:dyDescent="0.3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</row>
    <row r="614" spans="1:26" ht="12" customHeight="1" x14ac:dyDescent="0.3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</row>
    <row r="615" spans="1:26" ht="12" customHeight="1" x14ac:dyDescent="0.3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</row>
    <row r="616" spans="1:26" ht="12" customHeight="1" x14ac:dyDescent="0.3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</row>
    <row r="617" spans="1:26" ht="12" customHeight="1" x14ac:dyDescent="0.3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</row>
    <row r="618" spans="1:26" ht="12" customHeight="1" x14ac:dyDescent="0.3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</row>
    <row r="619" spans="1:26" ht="12" customHeight="1" x14ac:dyDescent="0.3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</row>
    <row r="620" spans="1:26" ht="12" customHeight="1" x14ac:dyDescent="0.3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</row>
    <row r="621" spans="1:26" ht="12" customHeight="1" x14ac:dyDescent="0.3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</row>
    <row r="622" spans="1:26" ht="12" customHeight="1" x14ac:dyDescent="0.3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</row>
    <row r="623" spans="1:26" ht="12" customHeight="1" x14ac:dyDescent="0.3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</row>
    <row r="624" spans="1:26" ht="12" customHeight="1" x14ac:dyDescent="0.3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</row>
    <row r="625" spans="1:26" ht="12" customHeight="1" x14ac:dyDescent="0.3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</row>
    <row r="626" spans="1:26" ht="12" customHeight="1" x14ac:dyDescent="0.3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</row>
    <row r="627" spans="1:26" ht="12" customHeight="1" x14ac:dyDescent="0.3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</row>
    <row r="628" spans="1:26" ht="12" customHeight="1" x14ac:dyDescent="0.3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</row>
    <row r="629" spans="1:26" ht="12" customHeight="1" x14ac:dyDescent="0.3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</row>
    <row r="630" spans="1:26" ht="12" customHeight="1" x14ac:dyDescent="0.3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</row>
    <row r="631" spans="1:26" ht="12" customHeight="1" x14ac:dyDescent="0.3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</row>
    <row r="632" spans="1:26" ht="12" customHeight="1" x14ac:dyDescent="0.3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</row>
    <row r="633" spans="1:26" ht="12" customHeight="1" x14ac:dyDescent="0.3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</row>
    <row r="634" spans="1:26" ht="12" customHeight="1" x14ac:dyDescent="0.3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</row>
    <row r="635" spans="1:26" ht="12" customHeight="1" x14ac:dyDescent="0.3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</row>
    <row r="636" spans="1:26" ht="12" customHeight="1" x14ac:dyDescent="0.3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</row>
    <row r="637" spans="1:26" ht="12" customHeight="1" x14ac:dyDescent="0.3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</row>
    <row r="638" spans="1:26" ht="12" customHeight="1" x14ac:dyDescent="0.3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</row>
    <row r="639" spans="1:26" ht="12" customHeight="1" x14ac:dyDescent="0.3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</row>
    <row r="640" spans="1:26" ht="12" customHeight="1" x14ac:dyDescent="0.3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</row>
    <row r="641" spans="1:26" ht="12" customHeight="1" x14ac:dyDescent="0.3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</row>
    <row r="642" spans="1:26" ht="12" customHeight="1" x14ac:dyDescent="0.3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</row>
    <row r="643" spans="1:26" ht="12" customHeight="1" x14ac:dyDescent="0.3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</row>
    <row r="644" spans="1:26" ht="12" customHeight="1" x14ac:dyDescent="0.3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</row>
    <row r="645" spans="1:26" ht="12" customHeight="1" x14ac:dyDescent="0.3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</row>
    <row r="646" spans="1:26" ht="12" customHeight="1" x14ac:dyDescent="0.3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</row>
    <row r="647" spans="1:26" ht="12" customHeight="1" x14ac:dyDescent="0.3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</row>
    <row r="648" spans="1:26" ht="12" customHeight="1" x14ac:dyDescent="0.3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</row>
    <row r="649" spans="1:26" ht="12" customHeight="1" x14ac:dyDescent="0.3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</row>
    <row r="650" spans="1:26" ht="12" customHeight="1" x14ac:dyDescent="0.3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</row>
    <row r="651" spans="1:26" ht="12" customHeight="1" x14ac:dyDescent="0.3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</row>
    <row r="652" spans="1:26" ht="12" customHeight="1" x14ac:dyDescent="0.3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</row>
    <row r="653" spans="1:26" ht="12" customHeight="1" x14ac:dyDescent="0.3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</row>
    <row r="654" spans="1:26" ht="12" customHeight="1" x14ac:dyDescent="0.3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</row>
    <row r="655" spans="1:26" ht="12" customHeight="1" x14ac:dyDescent="0.3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</row>
    <row r="656" spans="1:26" ht="12" customHeight="1" x14ac:dyDescent="0.3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</row>
    <row r="657" spans="1:26" ht="12" customHeight="1" x14ac:dyDescent="0.3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</row>
    <row r="658" spans="1:26" ht="12" customHeight="1" x14ac:dyDescent="0.3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</row>
    <row r="659" spans="1:26" ht="12" customHeight="1" x14ac:dyDescent="0.3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</row>
    <row r="660" spans="1:26" ht="12" customHeight="1" x14ac:dyDescent="0.3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</row>
    <row r="661" spans="1:26" ht="12" customHeight="1" x14ac:dyDescent="0.3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</row>
    <row r="662" spans="1:26" ht="12" customHeight="1" x14ac:dyDescent="0.3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</row>
    <row r="663" spans="1:26" ht="12" customHeight="1" x14ac:dyDescent="0.3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</row>
    <row r="664" spans="1:26" ht="12" customHeight="1" x14ac:dyDescent="0.3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</row>
    <row r="665" spans="1:26" ht="12" customHeight="1" x14ac:dyDescent="0.3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</row>
    <row r="666" spans="1:26" ht="12" customHeight="1" x14ac:dyDescent="0.3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</row>
    <row r="667" spans="1:26" ht="12" customHeight="1" x14ac:dyDescent="0.3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</row>
    <row r="668" spans="1:26" ht="12" customHeight="1" x14ac:dyDescent="0.3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</row>
    <row r="669" spans="1:26" ht="12" customHeight="1" x14ac:dyDescent="0.3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</row>
    <row r="670" spans="1:26" ht="12" customHeight="1" x14ac:dyDescent="0.3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</row>
    <row r="671" spans="1:26" ht="12" customHeight="1" x14ac:dyDescent="0.3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</row>
    <row r="672" spans="1:26" ht="12" customHeight="1" x14ac:dyDescent="0.3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</row>
    <row r="673" spans="1:26" ht="12" customHeight="1" x14ac:dyDescent="0.3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</row>
    <row r="674" spans="1:26" ht="12" customHeight="1" x14ac:dyDescent="0.3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</row>
    <row r="675" spans="1:26" ht="12" customHeight="1" x14ac:dyDescent="0.3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</row>
    <row r="676" spans="1:26" ht="12" customHeight="1" x14ac:dyDescent="0.3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</row>
    <row r="677" spans="1:26" ht="12" customHeight="1" x14ac:dyDescent="0.3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</row>
    <row r="678" spans="1:26" ht="12" customHeight="1" x14ac:dyDescent="0.3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</row>
    <row r="679" spans="1:26" ht="12" customHeight="1" x14ac:dyDescent="0.3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</row>
    <row r="680" spans="1:26" ht="12" customHeight="1" x14ac:dyDescent="0.3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</row>
    <row r="681" spans="1:26" ht="12" customHeight="1" x14ac:dyDescent="0.3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</row>
    <row r="682" spans="1:26" ht="12" customHeight="1" x14ac:dyDescent="0.3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</row>
    <row r="683" spans="1:26" ht="12" customHeight="1" x14ac:dyDescent="0.3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</row>
    <row r="684" spans="1:26" ht="12" customHeight="1" x14ac:dyDescent="0.3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</row>
    <row r="685" spans="1:26" ht="12" customHeight="1" x14ac:dyDescent="0.3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</row>
    <row r="686" spans="1:26" ht="12" customHeight="1" x14ac:dyDescent="0.3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</row>
    <row r="687" spans="1:26" ht="12" customHeight="1" x14ac:dyDescent="0.3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</row>
    <row r="688" spans="1:26" ht="12" customHeight="1" x14ac:dyDescent="0.3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</row>
    <row r="689" spans="1:26" ht="12" customHeight="1" x14ac:dyDescent="0.3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</row>
    <row r="690" spans="1:26" ht="12" customHeight="1" x14ac:dyDescent="0.3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</row>
    <row r="691" spans="1:26" ht="12" customHeight="1" x14ac:dyDescent="0.3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</row>
    <row r="692" spans="1:26" ht="12" customHeight="1" x14ac:dyDescent="0.3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</row>
    <row r="693" spans="1:26" ht="12" customHeight="1" x14ac:dyDescent="0.3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</row>
    <row r="694" spans="1:26" ht="12" customHeight="1" x14ac:dyDescent="0.3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</row>
    <row r="695" spans="1:26" ht="12" customHeight="1" x14ac:dyDescent="0.3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</row>
    <row r="696" spans="1:26" ht="12" customHeight="1" x14ac:dyDescent="0.3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</row>
    <row r="697" spans="1:26" ht="12" customHeight="1" x14ac:dyDescent="0.3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</row>
    <row r="698" spans="1:26" ht="12" customHeight="1" x14ac:dyDescent="0.3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</row>
    <row r="699" spans="1:26" ht="12" customHeight="1" x14ac:dyDescent="0.3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</row>
    <row r="700" spans="1:26" ht="12" customHeight="1" x14ac:dyDescent="0.3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</row>
    <row r="701" spans="1:26" ht="12" customHeight="1" x14ac:dyDescent="0.3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</row>
    <row r="702" spans="1:26" ht="12" customHeight="1" x14ac:dyDescent="0.3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</row>
    <row r="703" spans="1:26" ht="12" customHeight="1" x14ac:dyDescent="0.3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</row>
    <row r="704" spans="1:26" ht="12" customHeight="1" x14ac:dyDescent="0.3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</row>
    <row r="705" spans="1:26" ht="12" customHeight="1" x14ac:dyDescent="0.3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</row>
    <row r="706" spans="1:26" ht="12" customHeight="1" x14ac:dyDescent="0.3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</row>
    <row r="707" spans="1:26" ht="12" customHeight="1" x14ac:dyDescent="0.3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</row>
    <row r="708" spans="1:26" ht="12" customHeight="1" x14ac:dyDescent="0.3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</row>
    <row r="709" spans="1:26" ht="12" customHeight="1" x14ac:dyDescent="0.3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</row>
    <row r="710" spans="1:26" ht="12" customHeight="1" x14ac:dyDescent="0.3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</row>
    <row r="711" spans="1:26" ht="12" customHeight="1" x14ac:dyDescent="0.3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</row>
    <row r="712" spans="1:26" ht="12" customHeight="1" x14ac:dyDescent="0.3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</row>
    <row r="713" spans="1:26" ht="12" customHeight="1" x14ac:dyDescent="0.3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</row>
    <row r="714" spans="1:26" ht="12" customHeight="1" x14ac:dyDescent="0.3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</row>
    <row r="715" spans="1:26" ht="12" customHeight="1" x14ac:dyDescent="0.3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</row>
    <row r="716" spans="1:26" ht="12" customHeight="1" x14ac:dyDescent="0.3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</row>
    <row r="717" spans="1:26" ht="12" customHeight="1" x14ac:dyDescent="0.3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</row>
    <row r="718" spans="1:26" ht="12" customHeight="1" x14ac:dyDescent="0.3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</row>
    <row r="719" spans="1:26" ht="12" customHeight="1" x14ac:dyDescent="0.3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</row>
    <row r="720" spans="1:26" ht="12" customHeight="1" x14ac:dyDescent="0.3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</row>
    <row r="721" spans="1:26" ht="12" customHeight="1" x14ac:dyDescent="0.3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</row>
    <row r="722" spans="1:26" ht="12" customHeight="1" x14ac:dyDescent="0.3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</row>
    <row r="723" spans="1:26" ht="12" customHeight="1" x14ac:dyDescent="0.3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</row>
    <row r="724" spans="1:26" ht="12" customHeight="1" x14ac:dyDescent="0.3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</row>
    <row r="725" spans="1:26" ht="12" customHeight="1" x14ac:dyDescent="0.3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</row>
    <row r="726" spans="1:26" ht="12" customHeight="1" x14ac:dyDescent="0.3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</row>
    <row r="727" spans="1:26" ht="12" customHeight="1" x14ac:dyDescent="0.3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</row>
    <row r="728" spans="1:26" ht="12" customHeight="1" x14ac:dyDescent="0.3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</row>
    <row r="729" spans="1:26" ht="12" customHeight="1" x14ac:dyDescent="0.3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</row>
    <row r="730" spans="1:26" ht="12" customHeight="1" x14ac:dyDescent="0.3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</row>
    <row r="731" spans="1:26" ht="12" customHeight="1" x14ac:dyDescent="0.3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</row>
    <row r="732" spans="1:26" ht="12" customHeight="1" x14ac:dyDescent="0.3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</row>
    <row r="733" spans="1:26" ht="12" customHeight="1" x14ac:dyDescent="0.3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</row>
    <row r="734" spans="1:26" ht="12" customHeight="1" x14ac:dyDescent="0.3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</row>
    <row r="735" spans="1:26" ht="12" customHeight="1" x14ac:dyDescent="0.3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</row>
    <row r="736" spans="1:26" ht="12" customHeight="1" x14ac:dyDescent="0.3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</row>
    <row r="737" spans="1:26" ht="12" customHeight="1" x14ac:dyDescent="0.3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</row>
    <row r="738" spans="1:26" ht="12" customHeight="1" x14ac:dyDescent="0.3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</row>
    <row r="739" spans="1:26" ht="12" customHeight="1" x14ac:dyDescent="0.3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</row>
    <row r="740" spans="1:26" ht="12" customHeight="1" x14ac:dyDescent="0.3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</row>
    <row r="741" spans="1:26" ht="12" customHeight="1" x14ac:dyDescent="0.3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</row>
    <row r="742" spans="1:26" ht="12" customHeight="1" x14ac:dyDescent="0.3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</row>
    <row r="743" spans="1:26" ht="12" customHeight="1" x14ac:dyDescent="0.3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</row>
    <row r="744" spans="1:26" ht="12" customHeight="1" x14ac:dyDescent="0.3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</row>
    <row r="745" spans="1:26" ht="12" customHeight="1" x14ac:dyDescent="0.3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</row>
    <row r="746" spans="1:26" ht="12" customHeight="1" x14ac:dyDescent="0.3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</row>
    <row r="747" spans="1:26" ht="12" customHeight="1" x14ac:dyDescent="0.3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</row>
    <row r="748" spans="1:26" ht="12" customHeight="1" x14ac:dyDescent="0.3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</row>
    <row r="749" spans="1:26" ht="12" customHeight="1" x14ac:dyDescent="0.3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</row>
    <row r="750" spans="1:26" ht="12" customHeight="1" x14ac:dyDescent="0.3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</row>
    <row r="751" spans="1:26" ht="12" customHeight="1" x14ac:dyDescent="0.3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</row>
    <row r="752" spans="1:26" ht="12" customHeight="1" x14ac:dyDescent="0.3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</row>
    <row r="753" spans="1:26" ht="12" customHeight="1" x14ac:dyDescent="0.3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</row>
    <row r="754" spans="1:26" ht="12" customHeight="1" x14ac:dyDescent="0.3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</row>
    <row r="755" spans="1:26" ht="12" customHeight="1" x14ac:dyDescent="0.3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</row>
    <row r="756" spans="1:26" ht="12" customHeight="1" x14ac:dyDescent="0.3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</row>
    <row r="757" spans="1:26" ht="12" customHeight="1" x14ac:dyDescent="0.3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</row>
    <row r="758" spans="1:26" ht="12" customHeight="1" x14ac:dyDescent="0.3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</row>
    <row r="759" spans="1:26" ht="12" customHeight="1" x14ac:dyDescent="0.3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</row>
    <row r="760" spans="1:26" ht="12" customHeight="1" x14ac:dyDescent="0.3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</row>
    <row r="761" spans="1:26" ht="12" customHeight="1" x14ac:dyDescent="0.3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</row>
    <row r="762" spans="1:26" ht="12" customHeight="1" x14ac:dyDescent="0.3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</row>
    <row r="763" spans="1:26" ht="12" customHeight="1" x14ac:dyDescent="0.3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</row>
    <row r="764" spans="1:26" ht="12" customHeight="1" x14ac:dyDescent="0.3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</row>
    <row r="765" spans="1:26" ht="12" customHeight="1" x14ac:dyDescent="0.3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</row>
    <row r="766" spans="1:26" ht="12" customHeight="1" x14ac:dyDescent="0.3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</row>
    <row r="767" spans="1:26" ht="12" customHeight="1" x14ac:dyDescent="0.3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</row>
    <row r="768" spans="1:26" ht="12" customHeight="1" x14ac:dyDescent="0.3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</row>
    <row r="769" spans="1:26" ht="12" customHeight="1" x14ac:dyDescent="0.3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</row>
    <row r="770" spans="1:26" ht="12" customHeight="1" x14ac:dyDescent="0.3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</row>
    <row r="771" spans="1:26" ht="12" customHeight="1" x14ac:dyDescent="0.3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</row>
    <row r="772" spans="1:26" ht="12" customHeight="1" x14ac:dyDescent="0.3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</row>
    <row r="773" spans="1:26" ht="12" customHeight="1" x14ac:dyDescent="0.3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</row>
    <row r="774" spans="1:26" ht="12" customHeight="1" x14ac:dyDescent="0.3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</row>
    <row r="775" spans="1:26" ht="12" customHeight="1" x14ac:dyDescent="0.3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</row>
    <row r="776" spans="1:26" ht="12" customHeight="1" x14ac:dyDescent="0.3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</row>
    <row r="777" spans="1:26" ht="12" customHeight="1" x14ac:dyDescent="0.3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</row>
    <row r="778" spans="1:26" ht="12" customHeight="1" x14ac:dyDescent="0.3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</row>
    <row r="779" spans="1:26" ht="12" customHeight="1" x14ac:dyDescent="0.3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</row>
    <row r="780" spans="1:26" ht="12" customHeight="1" x14ac:dyDescent="0.3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</row>
    <row r="781" spans="1:26" ht="12" customHeight="1" x14ac:dyDescent="0.3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</row>
    <row r="782" spans="1:26" ht="12" customHeight="1" x14ac:dyDescent="0.3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</row>
    <row r="783" spans="1:26" ht="12" customHeight="1" x14ac:dyDescent="0.3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</row>
    <row r="784" spans="1:26" ht="12" customHeight="1" x14ac:dyDescent="0.3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</row>
    <row r="785" spans="1:26" ht="12" customHeight="1" x14ac:dyDescent="0.3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</row>
    <row r="786" spans="1:26" ht="12" customHeight="1" x14ac:dyDescent="0.3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</row>
    <row r="787" spans="1:26" ht="12" customHeight="1" x14ac:dyDescent="0.3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</row>
    <row r="788" spans="1:26" ht="12" customHeight="1" x14ac:dyDescent="0.3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</row>
    <row r="789" spans="1:26" ht="12" customHeight="1" x14ac:dyDescent="0.3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</row>
    <row r="790" spans="1:26" ht="12" customHeight="1" x14ac:dyDescent="0.3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</row>
    <row r="791" spans="1:26" ht="12" customHeight="1" x14ac:dyDescent="0.3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</row>
    <row r="792" spans="1:26" ht="12" customHeight="1" x14ac:dyDescent="0.3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</row>
    <row r="793" spans="1:26" ht="12" customHeight="1" x14ac:dyDescent="0.3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</row>
    <row r="794" spans="1:26" ht="12" customHeight="1" x14ac:dyDescent="0.3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</row>
    <row r="795" spans="1:26" ht="12" customHeight="1" x14ac:dyDescent="0.3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</row>
    <row r="796" spans="1:26" ht="12" customHeight="1" x14ac:dyDescent="0.3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</row>
    <row r="797" spans="1:26" ht="12" customHeight="1" x14ac:dyDescent="0.3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</row>
    <row r="798" spans="1:26" ht="12" customHeight="1" x14ac:dyDescent="0.3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</row>
    <row r="799" spans="1:26" ht="12" customHeight="1" x14ac:dyDescent="0.3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</row>
    <row r="800" spans="1:26" ht="12" customHeight="1" x14ac:dyDescent="0.3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</row>
    <row r="801" spans="1:26" ht="12" customHeight="1" x14ac:dyDescent="0.3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</row>
    <row r="802" spans="1:26" ht="12" customHeight="1" x14ac:dyDescent="0.3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</row>
    <row r="803" spans="1:26" ht="12" customHeight="1" x14ac:dyDescent="0.3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</row>
    <row r="804" spans="1:26" ht="12" customHeight="1" x14ac:dyDescent="0.3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</row>
    <row r="805" spans="1:26" ht="12" customHeight="1" x14ac:dyDescent="0.3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</row>
    <row r="806" spans="1:26" ht="12" customHeight="1" x14ac:dyDescent="0.3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</row>
    <row r="807" spans="1:26" ht="12" customHeight="1" x14ac:dyDescent="0.3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</row>
    <row r="808" spans="1:26" ht="12" customHeight="1" x14ac:dyDescent="0.3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</row>
    <row r="809" spans="1:26" ht="12" customHeight="1" x14ac:dyDescent="0.3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</row>
    <row r="810" spans="1:26" ht="12" customHeight="1" x14ac:dyDescent="0.3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</row>
    <row r="811" spans="1:26" ht="12" customHeight="1" x14ac:dyDescent="0.3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</row>
    <row r="812" spans="1:26" ht="12" customHeight="1" x14ac:dyDescent="0.3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</row>
    <row r="813" spans="1:26" ht="12" customHeight="1" x14ac:dyDescent="0.3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</row>
    <row r="814" spans="1:26" ht="12" customHeight="1" x14ac:dyDescent="0.3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</row>
    <row r="815" spans="1:26" ht="12" customHeight="1" x14ac:dyDescent="0.3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</row>
    <row r="816" spans="1:26" ht="12" customHeight="1" x14ac:dyDescent="0.3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</row>
    <row r="817" spans="1:26" ht="12" customHeight="1" x14ac:dyDescent="0.3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</row>
    <row r="818" spans="1:26" ht="12" customHeight="1" x14ac:dyDescent="0.3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</row>
    <row r="819" spans="1:26" ht="12" customHeight="1" x14ac:dyDescent="0.3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</row>
    <row r="820" spans="1:26" ht="12" customHeight="1" x14ac:dyDescent="0.3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</row>
    <row r="821" spans="1:26" ht="12" customHeight="1" x14ac:dyDescent="0.3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</row>
    <row r="822" spans="1:26" ht="12" customHeight="1" x14ac:dyDescent="0.3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</row>
    <row r="823" spans="1:26" ht="12" customHeight="1" x14ac:dyDescent="0.3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</row>
    <row r="824" spans="1:26" ht="12" customHeight="1" x14ac:dyDescent="0.3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</row>
    <row r="825" spans="1:26" ht="12" customHeight="1" x14ac:dyDescent="0.3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</row>
    <row r="826" spans="1:26" ht="12" customHeight="1" x14ac:dyDescent="0.3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</row>
    <row r="827" spans="1:26" ht="12" customHeight="1" x14ac:dyDescent="0.3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</row>
    <row r="828" spans="1:26" ht="12" customHeight="1" x14ac:dyDescent="0.3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</row>
    <row r="829" spans="1:26" ht="12" customHeight="1" x14ac:dyDescent="0.3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</row>
    <row r="830" spans="1:26" ht="12" customHeight="1" x14ac:dyDescent="0.3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</row>
    <row r="831" spans="1:26" ht="12" customHeight="1" x14ac:dyDescent="0.3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</row>
    <row r="832" spans="1:26" ht="12" customHeight="1" x14ac:dyDescent="0.3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</row>
    <row r="833" spans="1:26" ht="12" customHeight="1" x14ac:dyDescent="0.3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</row>
    <row r="834" spans="1:26" ht="12" customHeight="1" x14ac:dyDescent="0.3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</row>
    <row r="835" spans="1:26" ht="12" customHeight="1" x14ac:dyDescent="0.3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</row>
    <row r="836" spans="1:26" ht="12" customHeight="1" x14ac:dyDescent="0.3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</row>
    <row r="837" spans="1:26" ht="12" customHeight="1" x14ac:dyDescent="0.3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</row>
    <row r="838" spans="1:26" ht="12" customHeight="1" x14ac:dyDescent="0.3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</row>
    <row r="839" spans="1:26" ht="12" customHeight="1" x14ac:dyDescent="0.3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</row>
    <row r="840" spans="1:26" ht="12" customHeight="1" x14ac:dyDescent="0.3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</row>
    <row r="841" spans="1:26" ht="12" customHeight="1" x14ac:dyDescent="0.3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</row>
    <row r="842" spans="1:26" ht="12" customHeight="1" x14ac:dyDescent="0.3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</row>
    <row r="843" spans="1:26" ht="12" customHeight="1" x14ac:dyDescent="0.3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</row>
    <row r="844" spans="1:26" ht="12" customHeight="1" x14ac:dyDescent="0.3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</row>
    <row r="845" spans="1:26" ht="12" customHeight="1" x14ac:dyDescent="0.3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</row>
    <row r="846" spans="1:26" ht="12" customHeight="1" x14ac:dyDescent="0.3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</row>
    <row r="847" spans="1:26" ht="12" customHeight="1" x14ac:dyDescent="0.3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</row>
    <row r="848" spans="1:26" ht="12" customHeight="1" x14ac:dyDescent="0.3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</row>
    <row r="849" spans="1:26" ht="12" customHeight="1" x14ac:dyDescent="0.3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</row>
    <row r="850" spans="1:26" ht="12" customHeight="1" x14ac:dyDescent="0.3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</row>
    <row r="851" spans="1:26" ht="12" customHeight="1" x14ac:dyDescent="0.3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</row>
    <row r="852" spans="1:26" ht="12" customHeight="1" x14ac:dyDescent="0.3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</row>
    <row r="853" spans="1:26" ht="12" customHeight="1" x14ac:dyDescent="0.3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</row>
    <row r="854" spans="1:26" ht="12" customHeight="1" x14ac:dyDescent="0.3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</row>
    <row r="855" spans="1:26" ht="12" customHeight="1" x14ac:dyDescent="0.3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</row>
    <row r="856" spans="1:26" ht="12" customHeight="1" x14ac:dyDescent="0.3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</row>
    <row r="857" spans="1:26" ht="12" customHeight="1" x14ac:dyDescent="0.3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</row>
    <row r="858" spans="1:26" ht="12" customHeight="1" x14ac:dyDescent="0.3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</row>
    <row r="859" spans="1:26" ht="12" customHeight="1" x14ac:dyDescent="0.3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</row>
    <row r="860" spans="1:26" ht="12" customHeight="1" x14ac:dyDescent="0.3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</row>
    <row r="861" spans="1:26" ht="12" customHeight="1" x14ac:dyDescent="0.3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</row>
    <row r="862" spans="1:26" ht="12" customHeight="1" x14ac:dyDescent="0.3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</row>
    <row r="863" spans="1:26" ht="12" customHeight="1" x14ac:dyDescent="0.3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</row>
    <row r="864" spans="1:26" ht="12" customHeight="1" x14ac:dyDescent="0.3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</row>
    <row r="865" spans="1:26" ht="12" customHeight="1" x14ac:dyDescent="0.3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</row>
    <row r="866" spans="1:26" ht="12" customHeight="1" x14ac:dyDescent="0.3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</row>
    <row r="867" spans="1:26" ht="12" customHeight="1" x14ac:dyDescent="0.3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</row>
    <row r="868" spans="1:26" ht="12" customHeight="1" x14ac:dyDescent="0.3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</row>
    <row r="869" spans="1:26" ht="12" customHeight="1" x14ac:dyDescent="0.3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</row>
    <row r="870" spans="1:26" ht="12" customHeight="1" x14ac:dyDescent="0.3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</row>
    <row r="871" spans="1:26" ht="12" customHeight="1" x14ac:dyDescent="0.3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</row>
    <row r="872" spans="1:26" ht="12" customHeight="1" x14ac:dyDescent="0.3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</row>
    <row r="873" spans="1:26" ht="12" customHeight="1" x14ac:dyDescent="0.3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</row>
    <row r="874" spans="1:26" ht="12" customHeight="1" x14ac:dyDescent="0.3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</row>
    <row r="875" spans="1:26" ht="12" customHeight="1" x14ac:dyDescent="0.3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</row>
    <row r="876" spans="1:26" ht="12" customHeight="1" x14ac:dyDescent="0.3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</row>
    <row r="877" spans="1:26" ht="12" customHeight="1" x14ac:dyDescent="0.3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</row>
    <row r="878" spans="1:26" ht="12" customHeight="1" x14ac:dyDescent="0.3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</row>
    <row r="879" spans="1:26" ht="12" customHeight="1" x14ac:dyDescent="0.3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</row>
    <row r="880" spans="1:26" ht="12" customHeight="1" x14ac:dyDescent="0.3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</row>
    <row r="881" spans="1:26" ht="12" customHeight="1" x14ac:dyDescent="0.3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</row>
    <row r="882" spans="1:26" ht="12" customHeight="1" x14ac:dyDescent="0.3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</row>
    <row r="883" spans="1:26" ht="12" customHeight="1" x14ac:dyDescent="0.3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</row>
    <row r="884" spans="1:26" ht="12" customHeight="1" x14ac:dyDescent="0.3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</row>
    <row r="885" spans="1:26" ht="12" customHeight="1" x14ac:dyDescent="0.3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</row>
    <row r="886" spans="1:26" ht="12" customHeight="1" x14ac:dyDescent="0.3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</row>
    <row r="887" spans="1:26" ht="12" customHeight="1" x14ac:dyDescent="0.3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</row>
    <row r="888" spans="1:26" ht="12" customHeight="1" x14ac:dyDescent="0.3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</row>
    <row r="889" spans="1:26" ht="12" customHeight="1" x14ac:dyDescent="0.3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</row>
    <row r="890" spans="1:26" ht="12" customHeight="1" x14ac:dyDescent="0.3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</row>
    <row r="891" spans="1:26" ht="12" customHeight="1" x14ac:dyDescent="0.3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</row>
    <row r="892" spans="1:26" ht="12" customHeight="1" x14ac:dyDescent="0.3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</row>
    <row r="893" spans="1:26" ht="12" customHeight="1" x14ac:dyDescent="0.3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</row>
    <row r="894" spans="1:26" ht="12" customHeight="1" x14ac:dyDescent="0.3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</row>
    <row r="895" spans="1:26" ht="12" customHeight="1" x14ac:dyDescent="0.3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</row>
    <row r="896" spans="1:26" ht="12" customHeight="1" x14ac:dyDescent="0.3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</row>
    <row r="897" spans="1:26" ht="12" customHeight="1" x14ac:dyDescent="0.3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</row>
    <row r="898" spans="1:26" ht="12" customHeight="1" x14ac:dyDescent="0.3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</row>
    <row r="899" spans="1:26" ht="12" customHeight="1" x14ac:dyDescent="0.3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</row>
    <row r="900" spans="1:26" ht="12" customHeight="1" x14ac:dyDescent="0.3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</row>
    <row r="901" spans="1:26" ht="12" customHeight="1" x14ac:dyDescent="0.3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</row>
    <row r="902" spans="1:26" ht="12" customHeight="1" x14ac:dyDescent="0.3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</row>
    <row r="903" spans="1:26" ht="12" customHeight="1" x14ac:dyDescent="0.3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</row>
    <row r="904" spans="1:26" ht="12" customHeight="1" x14ac:dyDescent="0.3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</row>
    <row r="905" spans="1:26" ht="12" customHeight="1" x14ac:dyDescent="0.3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</row>
    <row r="906" spans="1:26" ht="12" customHeight="1" x14ac:dyDescent="0.3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</row>
    <row r="907" spans="1:26" ht="12" customHeight="1" x14ac:dyDescent="0.3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</row>
    <row r="908" spans="1:26" ht="12" customHeight="1" x14ac:dyDescent="0.3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</row>
    <row r="909" spans="1:26" ht="12" customHeight="1" x14ac:dyDescent="0.3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</row>
    <row r="910" spans="1:26" ht="12" customHeight="1" x14ac:dyDescent="0.3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</row>
    <row r="911" spans="1:26" ht="12" customHeight="1" x14ac:dyDescent="0.3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</row>
    <row r="912" spans="1:26" ht="12" customHeight="1" x14ac:dyDescent="0.3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</row>
    <row r="913" spans="1:26" ht="12" customHeight="1" x14ac:dyDescent="0.3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</row>
    <row r="914" spans="1:26" ht="12" customHeight="1" x14ac:dyDescent="0.3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</row>
    <row r="915" spans="1:26" ht="12" customHeight="1" x14ac:dyDescent="0.3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</row>
    <row r="916" spans="1:26" ht="12" customHeight="1" x14ac:dyDescent="0.3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</row>
    <row r="917" spans="1:26" ht="12" customHeight="1" x14ac:dyDescent="0.3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</row>
    <row r="918" spans="1:26" ht="12" customHeight="1" x14ac:dyDescent="0.3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</row>
    <row r="919" spans="1:26" ht="12" customHeight="1" x14ac:dyDescent="0.3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</row>
    <row r="920" spans="1:26" ht="12" customHeight="1" x14ac:dyDescent="0.3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</row>
    <row r="921" spans="1:26" ht="12" customHeight="1" x14ac:dyDescent="0.3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</row>
    <row r="922" spans="1:26" ht="12" customHeight="1" x14ac:dyDescent="0.3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</row>
    <row r="923" spans="1:26" ht="12" customHeight="1" x14ac:dyDescent="0.3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</row>
    <row r="924" spans="1:26" ht="12" customHeight="1" x14ac:dyDescent="0.3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</row>
    <row r="925" spans="1:26" ht="12" customHeight="1" x14ac:dyDescent="0.3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</row>
    <row r="926" spans="1:26" ht="12" customHeight="1" x14ac:dyDescent="0.3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</row>
    <row r="927" spans="1:26" ht="12" customHeight="1" x14ac:dyDescent="0.3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</row>
    <row r="928" spans="1:26" ht="12" customHeight="1" x14ac:dyDescent="0.3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</row>
    <row r="929" spans="1:26" ht="12" customHeight="1" x14ac:dyDescent="0.3">
      <c r="A929" s="67"/>
      <c r="B929" s="67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</row>
    <row r="930" spans="1:26" ht="12" customHeight="1" x14ac:dyDescent="0.3">
      <c r="A930" s="67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</row>
    <row r="931" spans="1:26" ht="12" customHeight="1" x14ac:dyDescent="0.3">
      <c r="A931" s="67"/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</row>
    <row r="932" spans="1:26" ht="12" customHeight="1" x14ac:dyDescent="0.3">
      <c r="A932" s="67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</row>
    <row r="933" spans="1:26" ht="12" customHeight="1" x14ac:dyDescent="0.3">
      <c r="A933" s="67"/>
      <c r="B933" s="67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</row>
    <row r="934" spans="1:26" ht="12" customHeight="1" x14ac:dyDescent="0.3">
      <c r="A934" s="67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</row>
    <row r="935" spans="1:26" ht="12" customHeight="1" x14ac:dyDescent="0.3">
      <c r="A935" s="67"/>
      <c r="B935" s="67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</row>
    <row r="936" spans="1:26" ht="12" customHeight="1" x14ac:dyDescent="0.3">
      <c r="A936" s="67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</row>
    <row r="937" spans="1:26" ht="12" customHeight="1" x14ac:dyDescent="0.3">
      <c r="A937" s="67"/>
      <c r="B937" s="67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</row>
    <row r="938" spans="1:26" ht="12" customHeight="1" x14ac:dyDescent="0.3">
      <c r="A938" s="67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</row>
    <row r="939" spans="1:26" ht="12" customHeight="1" x14ac:dyDescent="0.3">
      <c r="A939" s="67"/>
      <c r="B939" s="67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</row>
    <row r="940" spans="1:26" ht="12" customHeight="1" x14ac:dyDescent="0.3">
      <c r="A940" s="67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</row>
    <row r="941" spans="1:26" ht="12" customHeight="1" x14ac:dyDescent="0.3">
      <c r="A941" s="67"/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</row>
    <row r="942" spans="1:26" ht="12" customHeight="1" x14ac:dyDescent="0.3">
      <c r="A942" s="67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</row>
    <row r="943" spans="1:26" ht="12" customHeight="1" x14ac:dyDescent="0.3">
      <c r="A943" s="67"/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</row>
    <row r="944" spans="1:26" ht="12" customHeight="1" x14ac:dyDescent="0.3">
      <c r="A944" s="67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</row>
    <row r="945" spans="1:26" ht="12" customHeight="1" x14ac:dyDescent="0.3">
      <c r="A945" s="67"/>
      <c r="B945" s="67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</row>
    <row r="946" spans="1:26" ht="12" customHeight="1" x14ac:dyDescent="0.3">
      <c r="A946" s="67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</row>
    <row r="947" spans="1:26" ht="12" customHeight="1" x14ac:dyDescent="0.3">
      <c r="A947" s="67"/>
      <c r="B947" s="67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</row>
    <row r="948" spans="1:26" ht="12" customHeight="1" x14ac:dyDescent="0.3">
      <c r="A948" s="67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</row>
    <row r="949" spans="1:26" ht="12" customHeight="1" x14ac:dyDescent="0.3">
      <c r="A949" s="67"/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</row>
    <row r="950" spans="1:26" ht="12" customHeight="1" x14ac:dyDescent="0.3">
      <c r="A950" s="67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</row>
    <row r="951" spans="1:26" ht="12" customHeight="1" x14ac:dyDescent="0.3">
      <c r="A951" s="67"/>
      <c r="B951" s="67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</row>
    <row r="952" spans="1:26" ht="12" customHeight="1" x14ac:dyDescent="0.3">
      <c r="A952" s="67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</row>
    <row r="953" spans="1:26" ht="12" customHeight="1" x14ac:dyDescent="0.3">
      <c r="A953" s="67"/>
      <c r="B953" s="67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</row>
    <row r="954" spans="1:26" ht="12" customHeight="1" x14ac:dyDescent="0.3">
      <c r="A954" s="67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</row>
    <row r="955" spans="1:26" ht="12" customHeight="1" x14ac:dyDescent="0.3">
      <c r="A955" s="67"/>
      <c r="B955" s="67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</row>
    <row r="956" spans="1:26" ht="12" customHeight="1" x14ac:dyDescent="0.3">
      <c r="A956" s="67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</row>
    <row r="957" spans="1:26" ht="12" customHeight="1" x14ac:dyDescent="0.3">
      <c r="A957" s="67"/>
      <c r="B957" s="67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</row>
    <row r="958" spans="1:26" ht="12" customHeight="1" x14ac:dyDescent="0.3">
      <c r="A958" s="67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</row>
    <row r="959" spans="1:26" ht="12" customHeight="1" x14ac:dyDescent="0.3">
      <c r="A959" s="67"/>
      <c r="B959" s="67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</row>
    <row r="960" spans="1:26" ht="12" customHeight="1" x14ac:dyDescent="0.3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</row>
    <row r="961" spans="1:26" ht="12" customHeight="1" x14ac:dyDescent="0.3">
      <c r="A961" s="67"/>
      <c r="B961" s="67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</row>
    <row r="962" spans="1:26" ht="12" customHeight="1" x14ac:dyDescent="0.3">
      <c r="A962" s="67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</row>
    <row r="963" spans="1:26" ht="12" customHeight="1" x14ac:dyDescent="0.3">
      <c r="A963" s="67"/>
      <c r="B963" s="67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</row>
    <row r="964" spans="1:26" ht="12" customHeight="1" x14ac:dyDescent="0.3">
      <c r="A964" s="67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</row>
    <row r="965" spans="1:26" ht="12" customHeight="1" x14ac:dyDescent="0.3">
      <c r="A965" s="67"/>
      <c r="B965" s="67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</row>
    <row r="966" spans="1:26" ht="12" customHeight="1" x14ac:dyDescent="0.3">
      <c r="A966" s="67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</row>
    <row r="967" spans="1:26" ht="12" customHeight="1" x14ac:dyDescent="0.3">
      <c r="A967" s="67"/>
      <c r="B967" s="67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</row>
    <row r="968" spans="1:26" ht="12" customHeight="1" x14ac:dyDescent="0.3">
      <c r="A968" s="67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</row>
    <row r="969" spans="1:26" ht="12" customHeight="1" x14ac:dyDescent="0.3">
      <c r="A969" s="67"/>
      <c r="B969" s="67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</row>
    <row r="970" spans="1:26" ht="12" customHeight="1" x14ac:dyDescent="0.3">
      <c r="A970" s="67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</row>
    <row r="971" spans="1:26" ht="12" customHeight="1" x14ac:dyDescent="0.3">
      <c r="A971" s="67"/>
      <c r="B971" s="67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</row>
    <row r="972" spans="1:26" ht="12" customHeight="1" x14ac:dyDescent="0.3">
      <c r="A972" s="67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</row>
    <row r="973" spans="1:26" ht="12" customHeight="1" x14ac:dyDescent="0.3">
      <c r="A973" s="67"/>
      <c r="B973" s="67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</row>
    <row r="974" spans="1:26" ht="12" customHeight="1" x14ac:dyDescent="0.3">
      <c r="A974" s="67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</row>
    <row r="975" spans="1:26" ht="12" customHeight="1" x14ac:dyDescent="0.3">
      <c r="A975" s="67"/>
      <c r="B975" s="67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</row>
    <row r="976" spans="1:26" ht="12" customHeight="1" x14ac:dyDescent="0.3">
      <c r="A976" s="67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</row>
    <row r="977" spans="1:26" ht="12" customHeight="1" x14ac:dyDescent="0.3">
      <c r="A977" s="67"/>
      <c r="B977" s="67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</row>
    <row r="978" spans="1:26" ht="12" customHeight="1" x14ac:dyDescent="0.3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</row>
    <row r="979" spans="1:26" ht="12" customHeight="1" x14ac:dyDescent="0.3">
      <c r="A979" s="67"/>
      <c r="B979" s="67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</row>
    <row r="980" spans="1:26" ht="12" customHeight="1" x14ac:dyDescent="0.3">
      <c r="A980" s="67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</row>
    <row r="981" spans="1:26" ht="12" customHeight="1" x14ac:dyDescent="0.3">
      <c r="A981" s="67"/>
      <c r="B981" s="67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</row>
    <row r="982" spans="1:26" ht="12" customHeight="1" x14ac:dyDescent="0.3">
      <c r="A982" s="67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</row>
    <row r="983" spans="1:26" ht="12" customHeight="1" x14ac:dyDescent="0.3">
      <c r="A983" s="67"/>
      <c r="B983" s="67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</row>
    <row r="984" spans="1:26" ht="12" customHeight="1" x14ac:dyDescent="0.3">
      <c r="A984" s="67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</row>
    <row r="985" spans="1:26" ht="12" customHeight="1" x14ac:dyDescent="0.3">
      <c r="A985" s="67"/>
      <c r="B985" s="67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</row>
    <row r="986" spans="1:26" ht="12" customHeight="1" x14ac:dyDescent="0.3">
      <c r="A986" s="67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</row>
    <row r="987" spans="1:26" ht="12" customHeight="1" x14ac:dyDescent="0.3">
      <c r="A987" s="67"/>
      <c r="B987" s="67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</row>
    <row r="988" spans="1:26" ht="12" customHeight="1" x14ac:dyDescent="0.3">
      <c r="A988" s="67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</row>
    <row r="989" spans="1:26" ht="12" customHeight="1" x14ac:dyDescent="0.3">
      <c r="A989" s="67"/>
      <c r="B989" s="67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</row>
    <row r="990" spans="1:26" ht="12" customHeight="1" x14ac:dyDescent="0.3">
      <c r="A990" s="67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</row>
    <row r="991" spans="1:26" ht="12" customHeight="1" x14ac:dyDescent="0.3">
      <c r="A991" s="67"/>
      <c r="B991" s="67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</row>
    <row r="992" spans="1:26" ht="12" customHeight="1" x14ac:dyDescent="0.3">
      <c r="A992" s="67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</row>
    <row r="993" spans="1:26" ht="12" customHeight="1" x14ac:dyDescent="0.3">
      <c r="A993" s="67"/>
      <c r="B993" s="67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</row>
    <row r="994" spans="1:26" ht="12" customHeight="1" x14ac:dyDescent="0.3">
      <c r="A994" s="67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</row>
    <row r="995" spans="1:26" ht="12" customHeight="1" x14ac:dyDescent="0.3">
      <c r="A995" s="67"/>
      <c r="B995" s="67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</row>
    <row r="996" spans="1:26" ht="12" customHeight="1" x14ac:dyDescent="0.3">
      <c r="A996" s="67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</row>
    <row r="997" spans="1:26" ht="12" customHeight="1" x14ac:dyDescent="0.3">
      <c r="A997" s="67"/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</row>
    <row r="998" spans="1:26" ht="12" customHeight="1" x14ac:dyDescent="0.3">
      <c r="A998" s="67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</row>
    <row r="999" spans="1:26" ht="12" customHeight="1" x14ac:dyDescent="0.3">
      <c r="A999" s="67"/>
      <c r="B999" s="67"/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</row>
    <row r="1000" spans="1:26" ht="12" customHeight="1" x14ac:dyDescent="0.3">
      <c r="A1000" s="67"/>
      <c r="B1000" s="67"/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</row>
  </sheetData>
  <mergeCells count="27">
    <mergeCell ref="B2:K2"/>
    <mergeCell ref="B3:K3"/>
    <mergeCell ref="B4:K4"/>
    <mergeCell ref="B5:K5"/>
    <mergeCell ref="B6:C6"/>
    <mergeCell ref="F6:K6"/>
    <mergeCell ref="B7:C7"/>
    <mergeCell ref="F7:K7"/>
    <mergeCell ref="B8:C8"/>
    <mergeCell ref="F8:K10"/>
    <mergeCell ref="B9:C9"/>
    <mergeCell ref="B10:C10"/>
    <mergeCell ref="B11:C11"/>
    <mergeCell ref="F11:K11"/>
    <mergeCell ref="B12:C12"/>
    <mergeCell ref="F12:K12"/>
    <mergeCell ref="B13:C13"/>
    <mergeCell ref="F13:K13"/>
    <mergeCell ref="B38:D38"/>
    <mergeCell ref="B39:D39"/>
    <mergeCell ref="B41:D41"/>
    <mergeCell ref="B14:C14"/>
    <mergeCell ref="F14:K14"/>
    <mergeCell ref="B15:H15"/>
    <mergeCell ref="I15:K15"/>
    <mergeCell ref="B27:D27"/>
    <mergeCell ref="B34:D3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49"/>
  <sheetViews>
    <sheetView workbookViewId="0">
      <selection activeCell="E17" sqref="E17:F42"/>
    </sheetView>
  </sheetViews>
  <sheetFormatPr baseColWidth="10" defaultColWidth="14.44140625" defaultRowHeight="14.4" x14ac:dyDescent="0.3"/>
  <cols>
    <col min="1" max="1" width="5.33203125" customWidth="1"/>
    <col min="2" max="2" width="7" customWidth="1"/>
    <col min="3" max="3" width="32.109375" customWidth="1"/>
    <col min="4" max="4" width="8.44140625" customWidth="1"/>
    <col min="5" max="5" width="8.6640625" customWidth="1"/>
    <col min="6" max="7" width="10.44140625" customWidth="1"/>
    <col min="8" max="8" width="9.6640625" customWidth="1"/>
    <col min="9" max="10" width="11.5546875" bestFit="1" customWidth="1"/>
    <col min="11" max="26" width="10.6640625" customWidth="1"/>
  </cols>
  <sheetData>
    <row r="1" spans="2:14" ht="15" thickBot="1" x14ac:dyDescent="0.35"/>
    <row r="2" spans="2:14" x14ac:dyDescent="0.3">
      <c r="B2" s="408" t="s">
        <v>55</v>
      </c>
      <c r="C2" s="409"/>
      <c r="D2" s="409"/>
      <c r="E2" s="409"/>
      <c r="F2" s="409"/>
      <c r="G2" s="409"/>
      <c r="H2" s="409"/>
      <c r="I2" s="409"/>
      <c r="J2" s="409"/>
      <c r="K2" s="410"/>
    </row>
    <row r="3" spans="2:14" x14ac:dyDescent="0.3">
      <c r="B3" s="411" t="s">
        <v>296</v>
      </c>
      <c r="C3" s="403"/>
      <c r="D3" s="403"/>
      <c r="E3" s="403"/>
      <c r="F3" s="403"/>
      <c r="G3" s="403"/>
      <c r="H3" s="403"/>
      <c r="I3" s="403"/>
      <c r="J3" s="403"/>
      <c r="K3" s="404"/>
    </row>
    <row r="4" spans="2:14" x14ac:dyDescent="0.3">
      <c r="B4" s="411" t="s">
        <v>146</v>
      </c>
      <c r="C4" s="403"/>
      <c r="D4" s="403"/>
      <c r="E4" s="403"/>
      <c r="F4" s="403"/>
      <c r="G4" s="403"/>
      <c r="H4" s="403"/>
      <c r="I4" s="403"/>
      <c r="J4" s="403"/>
      <c r="K4" s="404"/>
    </row>
    <row r="5" spans="2:14" x14ac:dyDescent="0.3">
      <c r="B5" s="411" t="s">
        <v>57</v>
      </c>
      <c r="C5" s="403"/>
      <c r="D5" s="403"/>
      <c r="E5" s="403"/>
      <c r="F5" s="403"/>
      <c r="G5" s="403"/>
      <c r="H5" s="403"/>
      <c r="I5" s="403"/>
      <c r="J5" s="403"/>
      <c r="K5" s="404"/>
    </row>
    <row r="6" spans="2:14" x14ac:dyDescent="0.3">
      <c r="B6" s="412" t="s">
        <v>260</v>
      </c>
      <c r="C6" s="388"/>
      <c r="D6" s="97" t="s">
        <v>35</v>
      </c>
      <c r="E6" s="97" t="s">
        <v>59</v>
      </c>
      <c r="F6" s="413" t="s">
        <v>60</v>
      </c>
      <c r="G6" s="387"/>
      <c r="H6" s="387"/>
      <c r="I6" s="387"/>
      <c r="J6" s="387"/>
      <c r="K6" s="394"/>
    </row>
    <row r="7" spans="2:14" ht="21" customHeight="1" x14ac:dyDescent="0.3">
      <c r="B7" s="398" t="s">
        <v>61</v>
      </c>
      <c r="C7" s="388"/>
      <c r="D7" s="98" t="s">
        <v>128</v>
      </c>
      <c r="E7" s="98">
        <v>1</v>
      </c>
      <c r="F7" s="393"/>
      <c r="G7" s="387"/>
      <c r="H7" s="387"/>
      <c r="I7" s="387"/>
      <c r="J7" s="387"/>
      <c r="K7" s="394"/>
    </row>
    <row r="8" spans="2:14" ht="15" customHeight="1" x14ac:dyDescent="0.3">
      <c r="B8" s="483" t="s">
        <v>130</v>
      </c>
      <c r="C8" s="388"/>
      <c r="D8" s="98" t="s">
        <v>51</v>
      </c>
      <c r="E8" s="99">
        <v>625</v>
      </c>
      <c r="F8" s="399" t="s">
        <v>147</v>
      </c>
      <c r="G8" s="400"/>
      <c r="H8" s="400"/>
      <c r="I8" s="400"/>
      <c r="J8" s="400"/>
      <c r="K8" s="401"/>
      <c r="N8" s="121"/>
    </row>
    <row r="9" spans="2:14" x14ac:dyDescent="0.3">
      <c r="B9" s="483" t="s">
        <v>116</v>
      </c>
      <c r="C9" s="388"/>
      <c r="D9" s="98" t="s">
        <v>117</v>
      </c>
      <c r="E9" s="100">
        <v>0.1</v>
      </c>
      <c r="F9" s="405"/>
      <c r="G9" s="406"/>
      <c r="H9" s="406"/>
      <c r="I9" s="406"/>
      <c r="J9" s="406"/>
      <c r="K9" s="407"/>
    </row>
    <row r="10" spans="2:14" ht="15" customHeight="1" x14ac:dyDescent="0.3">
      <c r="B10" s="392" t="s">
        <v>133</v>
      </c>
      <c r="C10" s="388"/>
      <c r="D10" s="98" t="s">
        <v>13</v>
      </c>
      <c r="E10" s="101">
        <v>312.5</v>
      </c>
      <c r="F10" s="393" t="s">
        <v>119</v>
      </c>
      <c r="G10" s="387"/>
      <c r="H10" s="387"/>
      <c r="I10" s="387"/>
      <c r="J10" s="387"/>
      <c r="K10" s="394"/>
      <c r="N10" s="121"/>
    </row>
    <row r="11" spans="2:14" ht="15" customHeight="1" x14ac:dyDescent="0.3">
      <c r="B11" s="398" t="s">
        <v>148</v>
      </c>
      <c r="C11" s="388"/>
      <c r="D11" s="98" t="s">
        <v>13</v>
      </c>
      <c r="E11" s="102">
        <v>62.5</v>
      </c>
      <c r="F11" s="393" t="s">
        <v>149</v>
      </c>
      <c r="G11" s="387"/>
      <c r="H11" s="387"/>
      <c r="I11" s="387"/>
      <c r="J11" s="387"/>
      <c r="K11" s="394"/>
    </row>
    <row r="12" spans="2:14" ht="15" customHeight="1" x14ac:dyDescent="0.3">
      <c r="B12" s="392" t="s">
        <v>134</v>
      </c>
      <c r="C12" s="388"/>
      <c r="D12" s="98" t="s">
        <v>13</v>
      </c>
      <c r="E12" s="101">
        <v>12.5</v>
      </c>
      <c r="F12" s="393" t="s">
        <v>121</v>
      </c>
      <c r="G12" s="387"/>
      <c r="H12" s="387"/>
      <c r="I12" s="387"/>
      <c r="J12" s="387"/>
      <c r="K12" s="394"/>
    </row>
    <row r="13" spans="2:14" ht="15" customHeight="1" x14ac:dyDescent="0.3">
      <c r="B13" s="392" t="s">
        <v>135</v>
      </c>
      <c r="C13" s="388"/>
      <c r="D13" s="98" t="s">
        <v>13</v>
      </c>
      <c r="E13" s="98">
        <v>1</v>
      </c>
      <c r="F13" s="393" t="s">
        <v>123</v>
      </c>
      <c r="G13" s="387"/>
      <c r="H13" s="387"/>
      <c r="I13" s="387"/>
      <c r="J13" s="387"/>
      <c r="K13" s="394"/>
    </row>
    <row r="14" spans="2:14" ht="15" customHeight="1" x14ac:dyDescent="0.3">
      <c r="B14" s="392" t="s">
        <v>136</v>
      </c>
      <c r="C14" s="388"/>
      <c r="D14" s="98" t="s">
        <v>13</v>
      </c>
      <c r="E14" s="102">
        <v>3.125</v>
      </c>
      <c r="F14" s="393" t="s">
        <v>125</v>
      </c>
      <c r="G14" s="387"/>
      <c r="H14" s="387"/>
      <c r="I14" s="387"/>
      <c r="J14" s="387"/>
      <c r="K14" s="394"/>
    </row>
    <row r="15" spans="2:14" ht="15" customHeight="1" x14ac:dyDescent="0.3">
      <c r="B15" s="386" t="s">
        <v>80</v>
      </c>
      <c r="C15" s="387"/>
      <c r="D15" s="387"/>
      <c r="E15" s="387"/>
      <c r="F15" s="387"/>
      <c r="G15" s="387"/>
      <c r="H15" s="388"/>
      <c r="I15" s="395" t="e">
        <f>#REF!</f>
        <v>#REF!</v>
      </c>
      <c r="J15" s="396"/>
      <c r="K15" s="397"/>
    </row>
    <row r="16" spans="2:14" ht="30.6" x14ac:dyDescent="0.3">
      <c r="B16" s="103" t="s">
        <v>81</v>
      </c>
      <c r="C16" s="104" t="s">
        <v>260</v>
      </c>
      <c r="D16" s="104" t="s">
        <v>35</v>
      </c>
      <c r="E16" s="104" t="s">
        <v>59</v>
      </c>
      <c r="F16" s="104" t="s">
        <v>82</v>
      </c>
      <c r="G16" s="104" t="s">
        <v>261</v>
      </c>
      <c r="H16" s="104" t="s">
        <v>84</v>
      </c>
      <c r="I16" s="104" t="s">
        <v>85</v>
      </c>
      <c r="J16" s="104" t="s">
        <v>86</v>
      </c>
      <c r="K16" s="105" t="s">
        <v>87</v>
      </c>
    </row>
    <row r="17" spans="2:11" x14ac:dyDescent="0.3">
      <c r="B17" s="106">
        <v>1</v>
      </c>
      <c r="C17" s="107" t="s">
        <v>88</v>
      </c>
      <c r="D17" s="108"/>
      <c r="E17" s="108"/>
      <c r="F17" s="108"/>
      <c r="G17" s="108"/>
      <c r="H17" s="108"/>
      <c r="I17" s="108"/>
      <c r="J17" s="108"/>
      <c r="K17" s="109"/>
    </row>
    <row r="18" spans="2:11" x14ac:dyDescent="0.3">
      <c r="B18" s="106" t="s">
        <v>89</v>
      </c>
      <c r="C18" s="108" t="s">
        <v>18</v>
      </c>
      <c r="D18" s="108" t="s">
        <v>5</v>
      </c>
      <c r="E18" s="108">
        <v>625</v>
      </c>
      <c r="F18" s="108">
        <v>1019</v>
      </c>
      <c r="G18" s="110">
        <f t="shared" ref="G18:G27" si="0">E18*F18</f>
        <v>636875</v>
      </c>
      <c r="H18" s="108" t="e">
        <f t="shared" ref="H18:H27" si="1">I$15</f>
        <v>#REF!</v>
      </c>
      <c r="I18" s="110" t="e">
        <f t="shared" ref="I18:I27" si="2">G18*H18</f>
        <v>#REF!</v>
      </c>
      <c r="J18" s="110" t="e">
        <f t="shared" ref="J18:J27" si="3">I18-K18</f>
        <v>#REF!</v>
      </c>
      <c r="K18" s="109"/>
    </row>
    <row r="19" spans="2:11" x14ac:dyDescent="0.3">
      <c r="B19" s="106" t="s">
        <v>90</v>
      </c>
      <c r="C19" s="108" t="s">
        <v>19</v>
      </c>
      <c r="D19" s="108" t="s">
        <v>5</v>
      </c>
      <c r="E19" s="108">
        <v>625</v>
      </c>
      <c r="F19" s="108">
        <v>489</v>
      </c>
      <c r="G19" s="110">
        <f t="shared" si="0"/>
        <v>305625</v>
      </c>
      <c r="H19" s="108" t="e">
        <f t="shared" si="1"/>
        <v>#REF!</v>
      </c>
      <c r="I19" s="110" t="e">
        <f t="shared" si="2"/>
        <v>#REF!</v>
      </c>
      <c r="J19" s="110" t="e">
        <f t="shared" si="3"/>
        <v>#REF!</v>
      </c>
      <c r="K19" s="109"/>
    </row>
    <row r="20" spans="2:11" x14ac:dyDescent="0.3">
      <c r="B20" s="106" t="s">
        <v>91</v>
      </c>
      <c r="C20" s="108" t="s">
        <v>20</v>
      </c>
      <c r="D20" s="108" t="s">
        <v>7</v>
      </c>
      <c r="E20" s="108">
        <v>625</v>
      </c>
      <c r="F20" s="108">
        <v>1019</v>
      </c>
      <c r="G20" s="110">
        <f t="shared" si="0"/>
        <v>636875</v>
      </c>
      <c r="H20" s="108" t="e">
        <f t="shared" si="1"/>
        <v>#REF!</v>
      </c>
      <c r="I20" s="110" t="e">
        <f t="shared" si="2"/>
        <v>#REF!</v>
      </c>
      <c r="J20" s="110" t="e">
        <f t="shared" si="3"/>
        <v>#REF!</v>
      </c>
      <c r="K20" s="109"/>
    </row>
    <row r="21" spans="2:11" ht="15.75" customHeight="1" x14ac:dyDescent="0.3">
      <c r="B21" s="106" t="s">
        <v>92</v>
      </c>
      <c r="C21" s="108" t="s">
        <v>21</v>
      </c>
      <c r="D21" s="108" t="s">
        <v>22</v>
      </c>
      <c r="E21" s="108">
        <v>625</v>
      </c>
      <c r="F21" s="108">
        <v>873</v>
      </c>
      <c r="G21" s="110">
        <f t="shared" si="0"/>
        <v>545625</v>
      </c>
      <c r="H21" s="108" t="e">
        <f t="shared" si="1"/>
        <v>#REF!</v>
      </c>
      <c r="I21" s="110" t="e">
        <f t="shared" si="2"/>
        <v>#REF!</v>
      </c>
      <c r="J21" s="110" t="e">
        <f t="shared" si="3"/>
        <v>#REF!</v>
      </c>
      <c r="K21" s="109"/>
    </row>
    <row r="22" spans="2:11" ht="15.75" customHeight="1" x14ac:dyDescent="0.3">
      <c r="B22" s="106" t="s">
        <v>93</v>
      </c>
      <c r="C22" s="108" t="s">
        <v>23</v>
      </c>
      <c r="D22" s="108" t="s">
        <v>22</v>
      </c>
      <c r="E22" s="108">
        <v>625</v>
      </c>
      <c r="F22" s="108">
        <v>764</v>
      </c>
      <c r="G22" s="110">
        <f t="shared" si="0"/>
        <v>477500</v>
      </c>
      <c r="H22" s="108" t="e">
        <f t="shared" si="1"/>
        <v>#REF!</v>
      </c>
      <c r="I22" s="110" t="e">
        <f t="shared" si="2"/>
        <v>#REF!</v>
      </c>
      <c r="J22" s="110" t="e">
        <f t="shared" si="3"/>
        <v>#REF!</v>
      </c>
      <c r="K22" s="109"/>
    </row>
    <row r="23" spans="2:11" ht="15.75" customHeight="1" x14ac:dyDescent="0.3">
      <c r="B23" s="106" t="s">
        <v>94</v>
      </c>
      <c r="C23" s="62" t="s">
        <v>28</v>
      </c>
      <c r="D23" s="11" t="s">
        <v>22</v>
      </c>
      <c r="E23" s="108">
        <v>63</v>
      </c>
      <c r="F23" s="108">
        <v>1019</v>
      </c>
      <c r="G23" s="110">
        <f t="shared" si="0"/>
        <v>64197</v>
      </c>
      <c r="H23" s="108" t="e">
        <f t="shared" ref="H23" si="4">I$15</f>
        <v>#REF!</v>
      </c>
      <c r="I23" s="110" t="e">
        <f t="shared" ref="I23" si="5">G23*H23</f>
        <v>#REF!</v>
      </c>
      <c r="J23" s="110" t="e">
        <f t="shared" ref="J23" si="6">I23-K23</f>
        <v>#REF!</v>
      </c>
      <c r="K23" s="109"/>
    </row>
    <row r="24" spans="2:11" ht="15.75" customHeight="1" x14ac:dyDescent="0.3">
      <c r="B24" s="106" t="s">
        <v>95</v>
      </c>
      <c r="C24" s="108" t="s">
        <v>24</v>
      </c>
      <c r="D24" s="108" t="s">
        <v>22</v>
      </c>
      <c r="E24" s="108">
        <v>63</v>
      </c>
      <c r="F24" s="108">
        <v>815</v>
      </c>
      <c r="G24" s="110">
        <f t="shared" si="0"/>
        <v>51345</v>
      </c>
      <c r="H24" s="108" t="e">
        <f t="shared" si="1"/>
        <v>#REF!</v>
      </c>
      <c r="I24" s="110" t="e">
        <f t="shared" si="2"/>
        <v>#REF!</v>
      </c>
      <c r="J24" s="110" t="e">
        <f t="shared" si="3"/>
        <v>#REF!</v>
      </c>
      <c r="K24" s="109"/>
    </row>
    <row r="25" spans="2:11" ht="15.75" customHeight="1" x14ac:dyDescent="0.3">
      <c r="B25" s="106" t="s">
        <v>96</v>
      </c>
      <c r="C25" s="108" t="s">
        <v>25</v>
      </c>
      <c r="D25" s="108" t="s">
        <v>22</v>
      </c>
      <c r="E25" s="108">
        <v>625</v>
      </c>
      <c r="F25" s="108">
        <v>407</v>
      </c>
      <c r="G25" s="110">
        <f t="shared" si="0"/>
        <v>254375</v>
      </c>
      <c r="H25" s="108" t="e">
        <f t="shared" si="1"/>
        <v>#REF!</v>
      </c>
      <c r="I25" s="110" t="e">
        <f t="shared" si="2"/>
        <v>#REF!</v>
      </c>
      <c r="J25" s="110" t="e">
        <f t="shared" si="3"/>
        <v>#REF!</v>
      </c>
      <c r="K25" s="109"/>
    </row>
    <row r="26" spans="2:11" ht="15.75" customHeight="1" x14ac:dyDescent="0.3">
      <c r="B26" s="106" t="s">
        <v>97</v>
      </c>
      <c r="C26" s="108" t="s">
        <v>26</v>
      </c>
      <c r="D26" s="108" t="s">
        <v>22</v>
      </c>
      <c r="E26" s="108">
        <v>625</v>
      </c>
      <c r="F26" s="108">
        <v>306</v>
      </c>
      <c r="G26" s="110">
        <f t="shared" si="0"/>
        <v>191250</v>
      </c>
      <c r="H26" s="108" t="e">
        <f t="shared" si="1"/>
        <v>#REF!</v>
      </c>
      <c r="I26" s="110" t="e">
        <f t="shared" si="2"/>
        <v>#REF!</v>
      </c>
      <c r="J26" s="110" t="e">
        <f t="shared" si="3"/>
        <v>#REF!</v>
      </c>
      <c r="K26" s="109"/>
    </row>
    <row r="27" spans="2:11" ht="15.75" customHeight="1" x14ac:dyDescent="0.3">
      <c r="B27" s="106" t="s">
        <v>145</v>
      </c>
      <c r="C27" s="108" t="s">
        <v>27</v>
      </c>
      <c r="D27" s="108" t="s">
        <v>13</v>
      </c>
      <c r="E27" s="111">
        <v>1768</v>
      </c>
      <c r="F27" s="108">
        <v>349</v>
      </c>
      <c r="G27" s="110">
        <f t="shared" si="0"/>
        <v>617032</v>
      </c>
      <c r="H27" s="108" t="e">
        <f t="shared" si="1"/>
        <v>#REF!</v>
      </c>
      <c r="I27" s="110" t="e">
        <f t="shared" si="2"/>
        <v>#REF!</v>
      </c>
      <c r="J27" s="110" t="e">
        <f t="shared" si="3"/>
        <v>#REF!</v>
      </c>
      <c r="K27" s="109"/>
    </row>
    <row r="28" spans="2:11" ht="15.75" customHeight="1" x14ac:dyDescent="0.3">
      <c r="B28" s="386" t="s">
        <v>98</v>
      </c>
      <c r="C28" s="387"/>
      <c r="D28" s="388"/>
      <c r="E28" s="108"/>
      <c r="F28" s="108"/>
      <c r="G28" s="112">
        <f>SUM(G18:G27)</f>
        <v>3780699</v>
      </c>
      <c r="H28" s="112"/>
      <c r="I28" s="112" t="e">
        <f t="shared" ref="I28:K28" si="7">SUM(I18:I27)</f>
        <v>#REF!</v>
      </c>
      <c r="J28" s="112" t="e">
        <f t="shared" si="7"/>
        <v>#REF!</v>
      </c>
      <c r="K28" s="113">
        <f t="shared" si="7"/>
        <v>0</v>
      </c>
    </row>
    <row r="29" spans="2:11" ht="15.75" customHeight="1" x14ac:dyDescent="0.3">
      <c r="B29" s="106">
        <v>2</v>
      </c>
      <c r="C29" s="107" t="s">
        <v>99</v>
      </c>
      <c r="D29" s="108"/>
      <c r="E29" s="108"/>
      <c r="F29" s="108"/>
      <c r="G29" s="108"/>
      <c r="H29" s="108"/>
      <c r="I29" s="108"/>
      <c r="J29" s="108"/>
      <c r="K29" s="109"/>
    </row>
    <row r="30" spans="2:11" ht="15.75" customHeight="1" x14ac:dyDescent="0.3">
      <c r="B30" s="106" t="s">
        <v>100</v>
      </c>
      <c r="C30" s="108" t="s">
        <v>150</v>
      </c>
      <c r="D30" s="108" t="s">
        <v>35</v>
      </c>
      <c r="E30" s="108">
        <v>688</v>
      </c>
      <c r="F30" s="108"/>
      <c r="G30" s="110">
        <f t="shared" ref="G30:G35" si="8">E30*F30</f>
        <v>0</v>
      </c>
      <c r="H30" s="108" t="e">
        <f t="shared" ref="H30:H35" si="9">I$15</f>
        <v>#REF!</v>
      </c>
      <c r="I30" s="110" t="e">
        <f t="shared" ref="I30:I35" si="10">G30*H30</f>
        <v>#REF!</v>
      </c>
      <c r="J30" s="110" t="e">
        <f t="shared" ref="J30:J35" si="11">I30-K30</f>
        <v>#REF!</v>
      </c>
      <c r="K30" s="109"/>
    </row>
    <row r="31" spans="2:11" ht="15.75" customHeight="1" x14ac:dyDescent="0.3">
      <c r="B31" s="106" t="s">
        <v>101</v>
      </c>
      <c r="C31" s="122" t="s">
        <v>40</v>
      </c>
      <c r="D31" s="123" t="s">
        <v>13</v>
      </c>
      <c r="E31" s="115">
        <v>62.5</v>
      </c>
      <c r="F31" s="108">
        <v>1500</v>
      </c>
      <c r="G31" s="110">
        <f t="shared" si="8"/>
        <v>93750</v>
      </c>
      <c r="H31" s="108" t="e">
        <f t="shared" si="9"/>
        <v>#REF!</v>
      </c>
      <c r="I31" s="110" t="e">
        <f t="shared" si="10"/>
        <v>#REF!</v>
      </c>
      <c r="J31" s="110" t="e">
        <f t="shared" si="11"/>
        <v>#REF!</v>
      </c>
      <c r="K31" s="109"/>
    </row>
    <row r="32" spans="2:11" ht="15.75" customHeight="1" x14ac:dyDescent="0.3">
      <c r="B32" s="106" t="s">
        <v>102</v>
      </c>
      <c r="C32" s="108" t="s">
        <v>36</v>
      </c>
      <c r="D32" s="108" t="s">
        <v>13</v>
      </c>
      <c r="E32" s="114">
        <v>312.5</v>
      </c>
      <c r="F32" s="110">
        <v>4000</v>
      </c>
      <c r="G32" s="110">
        <f t="shared" si="8"/>
        <v>1250000</v>
      </c>
      <c r="H32" s="108" t="e">
        <f t="shared" si="9"/>
        <v>#REF!</v>
      </c>
      <c r="I32" s="110" t="e">
        <f t="shared" si="10"/>
        <v>#REF!</v>
      </c>
      <c r="J32" s="110" t="e">
        <f t="shared" si="11"/>
        <v>#REF!</v>
      </c>
      <c r="K32" s="109"/>
    </row>
    <row r="33" spans="2:11" ht="15.75" customHeight="1" x14ac:dyDescent="0.3">
      <c r="B33" s="106" t="s">
        <v>103</v>
      </c>
      <c r="C33" s="108" t="s">
        <v>45</v>
      </c>
      <c r="D33" s="108" t="s">
        <v>13</v>
      </c>
      <c r="E33" s="115">
        <v>3.125</v>
      </c>
      <c r="F33" s="110">
        <v>68000</v>
      </c>
      <c r="G33" s="110">
        <f t="shared" si="8"/>
        <v>212500</v>
      </c>
      <c r="H33" s="108" t="e">
        <f t="shared" si="9"/>
        <v>#REF!</v>
      </c>
      <c r="I33" s="110" t="e">
        <f t="shared" si="10"/>
        <v>#REF!</v>
      </c>
      <c r="J33" s="110" t="e">
        <f t="shared" si="11"/>
        <v>#REF!</v>
      </c>
      <c r="K33" s="109"/>
    </row>
    <row r="34" spans="2:11" ht="15.75" customHeight="1" x14ac:dyDescent="0.3">
      <c r="B34" s="106" t="s">
        <v>104</v>
      </c>
      <c r="C34" s="108" t="s">
        <v>47</v>
      </c>
      <c r="D34" s="108" t="s">
        <v>13</v>
      </c>
      <c r="E34" s="114">
        <v>12.5</v>
      </c>
      <c r="F34" s="110">
        <v>12500</v>
      </c>
      <c r="G34" s="110">
        <f t="shared" si="8"/>
        <v>156250</v>
      </c>
      <c r="H34" s="108" t="e">
        <f t="shared" si="9"/>
        <v>#REF!</v>
      </c>
      <c r="I34" s="110" t="e">
        <f t="shared" si="10"/>
        <v>#REF!</v>
      </c>
      <c r="J34" s="110" t="e">
        <f t="shared" si="11"/>
        <v>#REF!</v>
      </c>
      <c r="K34" s="109"/>
    </row>
    <row r="35" spans="2:11" ht="15.75" customHeight="1" x14ac:dyDescent="0.3">
      <c r="B35" s="106" t="s">
        <v>105</v>
      </c>
      <c r="C35" s="108" t="s">
        <v>50</v>
      </c>
      <c r="D35" s="108" t="s">
        <v>13</v>
      </c>
      <c r="E35" s="108">
        <v>1</v>
      </c>
      <c r="F35" s="110">
        <v>38000</v>
      </c>
      <c r="G35" s="110">
        <f t="shared" si="8"/>
        <v>38000</v>
      </c>
      <c r="H35" s="108" t="e">
        <f t="shared" si="9"/>
        <v>#REF!</v>
      </c>
      <c r="I35" s="110" t="e">
        <f t="shared" si="10"/>
        <v>#REF!</v>
      </c>
      <c r="J35" s="110" t="e">
        <f t="shared" si="11"/>
        <v>#REF!</v>
      </c>
      <c r="K35" s="109"/>
    </row>
    <row r="36" spans="2:11" ht="15.75" customHeight="1" x14ac:dyDescent="0.3">
      <c r="B36" s="386" t="s">
        <v>107</v>
      </c>
      <c r="C36" s="387"/>
      <c r="D36" s="388"/>
      <c r="E36" s="108"/>
      <c r="F36" s="108"/>
      <c r="G36" s="112">
        <f>SUM(G30:G35)</f>
        <v>1750500</v>
      </c>
      <c r="H36" s="112"/>
      <c r="I36" s="112" t="e">
        <f t="shared" ref="I36:K36" si="12">SUM(I30:I35)</f>
        <v>#REF!</v>
      </c>
      <c r="J36" s="112" t="e">
        <f t="shared" si="12"/>
        <v>#REF!</v>
      </c>
      <c r="K36" s="113">
        <f t="shared" si="12"/>
        <v>0</v>
      </c>
    </row>
    <row r="37" spans="2:11" ht="15.75" customHeight="1" x14ac:dyDescent="0.3">
      <c r="B37" s="106">
        <v>3</v>
      </c>
      <c r="C37" s="107" t="s">
        <v>108</v>
      </c>
      <c r="D37" s="108"/>
      <c r="E37" s="108"/>
      <c r="F37" s="108"/>
      <c r="G37" s="108"/>
      <c r="H37" s="108"/>
      <c r="I37" s="108"/>
      <c r="J37" s="108"/>
      <c r="K37" s="109"/>
    </row>
    <row r="38" spans="2:11" ht="15.75" customHeight="1" x14ac:dyDescent="0.3">
      <c r="B38" s="106" t="s">
        <v>126</v>
      </c>
      <c r="C38" s="108" t="s">
        <v>0</v>
      </c>
      <c r="D38" s="116">
        <v>0.05</v>
      </c>
      <c r="E38" s="108">
        <v>1</v>
      </c>
      <c r="F38" s="110">
        <v>189035</v>
      </c>
      <c r="G38" s="110">
        <f t="shared" ref="G38:G39" si="13">E38*F38</f>
        <v>189035</v>
      </c>
      <c r="H38" s="108" t="e">
        <f t="shared" ref="H38:H39" si="14">I$15</f>
        <v>#REF!</v>
      </c>
      <c r="I38" s="110" t="e">
        <f t="shared" ref="I38:I39" si="15">G38*H38</f>
        <v>#REF!</v>
      </c>
      <c r="J38" s="110" t="e">
        <f t="shared" ref="J38:J39" si="16">I38-K38</f>
        <v>#REF!</v>
      </c>
      <c r="K38" s="109"/>
    </row>
    <row r="39" spans="2:11" ht="15.75" customHeight="1" x14ac:dyDescent="0.3">
      <c r="B39" s="106" t="s">
        <v>109</v>
      </c>
      <c r="C39" s="108" t="s">
        <v>1</v>
      </c>
      <c r="D39" s="116">
        <v>0.2</v>
      </c>
      <c r="E39" s="108">
        <v>1</v>
      </c>
      <c r="F39" s="110">
        <v>350100</v>
      </c>
      <c r="G39" s="110">
        <f t="shared" si="13"/>
        <v>350100</v>
      </c>
      <c r="H39" s="108" t="e">
        <f t="shared" si="14"/>
        <v>#REF!</v>
      </c>
      <c r="I39" s="110" t="e">
        <f t="shared" si="15"/>
        <v>#REF!</v>
      </c>
      <c r="J39" s="110" t="e">
        <f t="shared" si="16"/>
        <v>#REF!</v>
      </c>
      <c r="K39" s="109"/>
    </row>
    <row r="40" spans="2:11" ht="15.75" customHeight="1" x14ac:dyDescent="0.3">
      <c r="B40" s="386" t="s">
        <v>110</v>
      </c>
      <c r="C40" s="387"/>
      <c r="D40" s="388"/>
      <c r="E40" s="108"/>
      <c r="F40" s="108"/>
      <c r="G40" s="112">
        <f>SUM(G38:G39)</f>
        <v>539135</v>
      </c>
      <c r="H40" s="112"/>
      <c r="I40" s="112" t="e">
        <f t="shared" ref="I40:K40" si="17">SUM(I38:I39)</f>
        <v>#REF!</v>
      </c>
      <c r="J40" s="112" t="e">
        <f t="shared" si="17"/>
        <v>#REF!</v>
      </c>
      <c r="K40" s="113">
        <f t="shared" si="17"/>
        <v>0</v>
      </c>
    </row>
    <row r="41" spans="2:11" ht="15.75" customHeight="1" x14ac:dyDescent="0.3">
      <c r="B41" s="386" t="s">
        <v>111</v>
      </c>
      <c r="C41" s="387"/>
      <c r="D41" s="388"/>
      <c r="E41" s="108"/>
      <c r="F41" s="108"/>
      <c r="G41" s="112">
        <f>G40+G36+G28</f>
        <v>6070334</v>
      </c>
      <c r="H41" s="112"/>
      <c r="I41" s="112" t="e">
        <f t="shared" ref="I41:K41" si="18">I40+I36+I28</f>
        <v>#REF!</v>
      </c>
      <c r="J41" s="112" t="e">
        <f t="shared" si="18"/>
        <v>#REF!</v>
      </c>
      <c r="K41" s="113">
        <f t="shared" si="18"/>
        <v>0</v>
      </c>
    </row>
    <row r="42" spans="2:11" ht="15.75" customHeight="1" x14ac:dyDescent="0.3">
      <c r="B42" s="106">
        <v>4</v>
      </c>
      <c r="C42" s="108" t="s">
        <v>112</v>
      </c>
      <c r="D42" s="116">
        <v>0.15</v>
      </c>
      <c r="E42" s="108">
        <v>1</v>
      </c>
      <c r="F42" s="110">
        <v>910550</v>
      </c>
      <c r="G42" s="110">
        <f>E42*F42</f>
        <v>910550</v>
      </c>
      <c r="H42" s="108" t="e">
        <f>I$15</f>
        <v>#REF!</v>
      </c>
      <c r="I42" s="110" t="e">
        <f>G42*H42</f>
        <v>#REF!</v>
      </c>
      <c r="J42" s="110" t="e">
        <f>I42-K42</f>
        <v>#REF!</v>
      </c>
      <c r="K42" s="109"/>
    </row>
    <row r="43" spans="2:11" ht="15.75" customHeight="1" thickBot="1" x14ac:dyDescent="0.35">
      <c r="B43" s="389" t="s">
        <v>85</v>
      </c>
      <c r="C43" s="390"/>
      <c r="D43" s="391"/>
      <c r="E43" s="117"/>
      <c r="F43" s="117"/>
      <c r="G43" s="118">
        <f>G41+G42</f>
        <v>6980884</v>
      </c>
      <c r="H43" s="118"/>
      <c r="I43" s="118" t="e">
        <f t="shared" ref="I43:K43" si="19">I41+I42</f>
        <v>#REF!</v>
      </c>
      <c r="J43" s="118" t="e">
        <f t="shared" si="19"/>
        <v>#REF!</v>
      </c>
      <c r="K43" s="119">
        <f t="shared" si="19"/>
        <v>0</v>
      </c>
    </row>
    <row r="44" spans="2:11" ht="15.75" customHeight="1" x14ac:dyDescent="0.3"/>
    <row r="45" spans="2:11" ht="15.75" customHeight="1" x14ac:dyDescent="0.3">
      <c r="G45" s="64"/>
    </row>
    <row r="46" spans="2:11" ht="15.75" customHeight="1" x14ac:dyDescent="0.3"/>
    <row r="47" spans="2:11" ht="15.75" customHeight="1" x14ac:dyDescent="0.3">
      <c r="G47" s="63"/>
    </row>
    <row r="48" spans="2:11" ht="15.75" customHeight="1" x14ac:dyDescent="0.3"/>
    <row r="49" ht="15.75" customHeight="1" x14ac:dyDescent="0.3"/>
  </sheetData>
  <mergeCells count="28">
    <mergeCell ref="B10:C10"/>
    <mergeCell ref="F10:K10"/>
    <mergeCell ref="B2:K2"/>
    <mergeCell ref="B3:K3"/>
    <mergeCell ref="B4:K4"/>
    <mergeCell ref="B5:K5"/>
    <mergeCell ref="B6:C6"/>
    <mergeCell ref="F6:K6"/>
    <mergeCell ref="B7:C7"/>
    <mergeCell ref="F7:K7"/>
    <mergeCell ref="B8:C8"/>
    <mergeCell ref="F8:K9"/>
    <mergeCell ref="B9:C9"/>
    <mergeCell ref="B11:C11"/>
    <mergeCell ref="F11:K11"/>
    <mergeCell ref="B12:C12"/>
    <mergeCell ref="F12:K12"/>
    <mergeCell ref="B13:C13"/>
    <mergeCell ref="F13:K13"/>
    <mergeCell ref="B40:D40"/>
    <mergeCell ref="B41:D41"/>
    <mergeCell ref="B43:D43"/>
    <mergeCell ref="B14:C14"/>
    <mergeCell ref="F14:K14"/>
    <mergeCell ref="B15:H15"/>
    <mergeCell ref="I15:K15"/>
    <mergeCell ref="B28:D28"/>
    <mergeCell ref="B36:D36"/>
  </mergeCells>
  <dataValidations count="1">
    <dataValidation type="list" allowBlank="1" showErrorMessage="1" sqref="C31" xr:uid="{00000000-0002-0000-0800-000000000000}">
      <formula1>$B$73:$B$98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AP </vt:lpstr>
      <vt:lpstr>CV</vt:lpstr>
      <vt:lpstr>ENR</vt:lpstr>
      <vt:lpstr>SSP</vt:lpstr>
      <vt:lpstr>BP</vt:lpstr>
      <vt:lpstr>BUD</vt:lpstr>
      <vt:lpstr>AP-BUD</vt:lpstr>
      <vt:lpstr>RAD</vt:lpstr>
      <vt:lpstr>GUADUA</vt:lpstr>
      <vt:lpstr>MC</vt:lpstr>
      <vt:lpstr>SAF</vt:lpstr>
      <vt:lpstr>SOST CV</vt:lpstr>
      <vt:lpstr>SOST ENR</vt:lpstr>
      <vt:lpstr>SOST SSP</vt:lpstr>
      <vt:lpstr>SOST BP</vt:lpstr>
      <vt:lpstr>SST BUD</vt:lpstr>
      <vt:lpstr>SOST GUADUA</vt:lpstr>
      <vt:lpstr>SOST RAD</vt:lpstr>
      <vt:lpstr>SOST 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Anamaria Valencia Caicedo</cp:lastModifiedBy>
  <cp:lastPrinted>2022-01-17T20:37:46Z</cp:lastPrinted>
  <dcterms:created xsi:type="dcterms:W3CDTF">2021-05-24T16:31:23Z</dcterms:created>
  <dcterms:modified xsi:type="dcterms:W3CDTF">2024-06-26T20:08:34Z</dcterms:modified>
</cp:coreProperties>
</file>